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"/>
    </mc:Choice>
  </mc:AlternateContent>
  <bookViews>
    <workbookView xWindow="0" yWindow="0" windowWidth="25200" windowHeight="11385"/>
  </bookViews>
  <sheets>
    <sheet name="2025" sheetId="1" r:id="rId1"/>
  </sheets>
  <definedNames>
    <definedName name="_xlnm.Print_Area" localSheetId="0">'2025'!$A$1:$H$24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H17" i="1"/>
  <c r="H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H9" i="1" s="1"/>
  <c r="F10" i="1" l="1"/>
  <c r="H10" i="1" s="1"/>
  <c r="F11" i="1"/>
  <c r="H11" i="1" s="1"/>
  <c r="H18" i="1" s="1"/>
  <c r="F12" i="1"/>
  <c r="H12" i="1" s="1"/>
  <c r="F13" i="1"/>
  <c r="H13" i="1" s="1"/>
  <c r="F14" i="1"/>
  <c r="H14" i="1" s="1"/>
  <c r="F15" i="1"/>
  <c r="H15" i="1" s="1"/>
  <c r="H19" i="1"/>
  <c r="H20" i="1" l="1"/>
  <c r="I19" i="1"/>
  <c r="I22" i="1"/>
  <c r="I18" i="1"/>
</calcChain>
</file>

<file path=xl/sharedStrings.xml><?xml version="1.0" encoding="utf-8"?>
<sst xmlns="http://schemas.openxmlformats.org/spreadsheetml/2006/main" count="24" uniqueCount="24">
  <si>
    <t>Приложение №1 к пояснительной</t>
  </si>
  <si>
    <t>Плановый расчет транспортных затрат  по доставке бензина для нужд населения из с. Хатанга в поселки поселения автомобильным транспортом на 2025 год</t>
  </si>
  <si>
    <t xml:space="preserve"> Перевозка груза автомобильным транспортом (бензовозом) объемом не менее 8500л. по автозимнику из с. Хатанга в населенные пункты сельского поселения Хатанга</t>
  </si>
  <si>
    <t>Населенный пункт</t>
  </si>
  <si>
    <t>Расстояние, км</t>
  </si>
  <si>
    <t>Средняя скорость по бездорожью, км/ч</t>
  </si>
  <si>
    <t xml:space="preserve">Время в пути (час) </t>
  </si>
  <si>
    <t>Стоимость 1 часа работы с НДС руб.  (коммерческое предложение АО "ХМТП" от 2022 года),  с учетом индекса-дефлятора  (транспорт): 
105,2% на 2023 год; 104,7% на 2024 год;  104,5% на 2025 год.</t>
  </si>
  <si>
    <t>Стоимость рейса</t>
  </si>
  <si>
    <t>количество задействованных машин</t>
  </si>
  <si>
    <t>Сумма затрат, руб.</t>
  </si>
  <si>
    <t>1 квартал</t>
  </si>
  <si>
    <t>Хатанга- Хета - Катырык -Хатанга</t>
  </si>
  <si>
    <t>Хатанга- Хета - Хатанга</t>
  </si>
  <si>
    <t>Хатанга-Новая - Хатанга</t>
  </si>
  <si>
    <t>Хатанга - Сындасско - Хатанга</t>
  </si>
  <si>
    <t>Хатанга- Новорыбная - Хатанга</t>
  </si>
  <si>
    <t>Хатанга- Попигай - Хатанга</t>
  </si>
  <si>
    <t>Хатанга- Катырык - Хатанга</t>
  </si>
  <si>
    <t xml:space="preserve">Всего </t>
  </si>
  <si>
    <t>в том числе:                                           южный куст</t>
  </si>
  <si>
    <t>северный куст</t>
  </si>
  <si>
    <t>Портнягина Федосья Ивановна</t>
  </si>
  <si>
    <t>(39176)2-19-58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</si>
</sst>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name val="Arial Narrow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/>
    <xf numFmtId="4" fontId="1" fillId="3" borderId="0" xfId="0" applyNumberFormat="1" applyFont="1" applyFill="1"/>
    <xf numFmtId="0" fontId="1" fillId="3" borderId="0" xfId="0" applyFont="1" applyFill="1"/>
    <xf numFmtId="164" fontId="1" fillId="0" borderId="0" xfId="0" applyNumberFormat="1" applyFont="1"/>
    <xf numFmtId="2" fontId="1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topLeftCell="A5" zoomScaleNormal="100" zoomScaleSheetLayoutView="100" workbookViewId="0">
      <selection activeCell="C30" sqref="C30"/>
    </sheetView>
  </sheetViews>
  <sheetFormatPr defaultRowHeight="15.75" x14ac:dyDescent="0.25"/>
  <cols>
    <col min="1" max="1" width="40.5703125" style="1" customWidth="1"/>
    <col min="2" max="2" width="13.28515625" style="2" customWidth="1"/>
    <col min="3" max="3" width="13.7109375" style="2" customWidth="1"/>
    <col min="4" max="4" width="9.28515625" style="1" customWidth="1"/>
    <col min="5" max="5" width="24" style="1" customWidth="1"/>
    <col min="6" max="6" width="14.42578125" style="1" customWidth="1"/>
    <col min="7" max="7" width="14.7109375" style="1" customWidth="1"/>
    <col min="8" max="8" width="25.28515625" style="1" customWidth="1"/>
    <col min="9" max="9" width="0.28515625" style="1" customWidth="1"/>
    <col min="10" max="10" width="16.140625" style="1" customWidth="1"/>
    <col min="11" max="16384" width="9.140625" style="1"/>
  </cols>
  <sheetData>
    <row r="1" spans="1:9" ht="17.25" hidden="1" customHeight="1" x14ac:dyDescent="0.25">
      <c r="H1" s="3" t="s">
        <v>0</v>
      </c>
    </row>
    <row r="2" spans="1:9" ht="17.25" customHeight="1" x14ac:dyDescent="0.25">
      <c r="H2" s="4"/>
    </row>
    <row r="3" spans="1:9" s="5" customFormat="1" ht="33" customHeight="1" x14ac:dyDescent="0.25">
      <c r="A3" s="36" t="s">
        <v>1</v>
      </c>
      <c r="B3" s="37"/>
      <c r="C3" s="37"/>
      <c r="D3" s="37"/>
      <c r="E3" s="37"/>
      <c r="F3" s="37"/>
      <c r="G3" s="37"/>
      <c r="H3" s="37"/>
    </row>
    <row r="4" spans="1:9" s="6" customFormat="1" ht="47.2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</row>
    <row r="5" spans="1:9" s="7" customFormat="1" ht="12" customHeight="1" x14ac:dyDescent="0.2">
      <c r="A5" s="39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2" t="s">
        <v>10</v>
      </c>
    </row>
    <row r="6" spans="1:9" s="7" customFormat="1" ht="84.75" customHeight="1" x14ac:dyDescent="0.2">
      <c r="A6" s="39"/>
      <c r="B6" s="41"/>
      <c r="C6" s="41"/>
      <c r="D6" s="41"/>
      <c r="E6" s="41"/>
      <c r="F6" s="41"/>
      <c r="G6" s="41"/>
      <c r="H6" s="41"/>
    </row>
    <row r="7" spans="1:9" s="10" customFormat="1" ht="12" x14ac:dyDescent="0.2">
      <c r="A7" s="8">
        <v>1</v>
      </c>
      <c r="B7" s="9">
        <v>2</v>
      </c>
      <c r="C7" s="9">
        <v>3</v>
      </c>
      <c r="D7" s="8">
        <v>4</v>
      </c>
      <c r="E7" s="8">
        <v>5</v>
      </c>
      <c r="F7" s="8"/>
      <c r="G7" s="8">
        <v>6</v>
      </c>
      <c r="H7" s="9">
        <v>7</v>
      </c>
    </row>
    <row r="8" spans="1:9" x14ac:dyDescent="0.25">
      <c r="A8" s="11" t="s">
        <v>11</v>
      </c>
      <c r="B8" s="12"/>
      <c r="C8" s="12"/>
      <c r="D8" s="12"/>
      <c r="E8" s="12"/>
      <c r="F8" s="12"/>
      <c r="G8" s="13"/>
      <c r="H8" s="13"/>
    </row>
    <row r="9" spans="1:9" ht="15.75" hidden="1" customHeight="1" x14ac:dyDescent="0.25">
      <c r="A9" s="14" t="s">
        <v>12</v>
      </c>
      <c r="B9" s="12">
        <v>350</v>
      </c>
      <c r="C9" s="12">
        <v>11</v>
      </c>
      <c r="D9" s="15">
        <v>3605</v>
      </c>
      <c r="E9" s="16">
        <f>B9/C9*D9</f>
        <v>114704.54545454546</v>
      </c>
      <c r="F9" s="16"/>
      <c r="G9" s="16">
        <v>0</v>
      </c>
      <c r="H9" s="16">
        <f>E9*G9</f>
        <v>0</v>
      </c>
      <c r="I9" s="17">
        <v>11.6</v>
      </c>
    </row>
    <row r="10" spans="1:9" x14ac:dyDescent="0.25">
      <c r="A10" s="14" t="s">
        <v>13</v>
      </c>
      <c r="B10" s="12">
        <v>264</v>
      </c>
      <c r="C10" s="12">
        <v>11</v>
      </c>
      <c r="D10" s="15">
        <f t="shared" ref="D10:D15" si="0">B10/C10</f>
        <v>24</v>
      </c>
      <c r="E10" s="18">
        <f xml:space="preserve"> 8002.44*1.052*1.047*1.045</f>
        <v>9210.8803019112001</v>
      </c>
      <c r="F10" s="16">
        <f t="shared" ref="F10:F15" si="1">E10*D10</f>
        <v>221061.12724586879</v>
      </c>
      <c r="G10" s="16">
        <v>2</v>
      </c>
      <c r="H10" s="16">
        <f t="shared" ref="H10:H17" si="2">F10*G10</f>
        <v>442122.25449173758</v>
      </c>
      <c r="I10" s="17">
        <v>11.6</v>
      </c>
    </row>
    <row r="11" spans="1:9" x14ac:dyDescent="0.25">
      <c r="A11" s="14" t="s">
        <v>14</v>
      </c>
      <c r="B11" s="12">
        <v>104</v>
      </c>
      <c r="C11" s="12">
        <v>11</v>
      </c>
      <c r="D11" s="15">
        <f t="shared" si="0"/>
        <v>9.454545454545455</v>
      </c>
      <c r="E11" s="18">
        <f t="shared" ref="E11:E15" si="3" xml:space="preserve"> 8002.44*1.052*1.047*1.045</f>
        <v>9210.8803019112001</v>
      </c>
      <c r="F11" s="16">
        <f t="shared" si="1"/>
        <v>87084.686490796812</v>
      </c>
      <c r="G11" s="16">
        <v>1</v>
      </c>
      <c r="H11" s="16">
        <f t="shared" si="2"/>
        <v>87084.686490796812</v>
      </c>
      <c r="I11" s="17">
        <v>11.6</v>
      </c>
    </row>
    <row r="12" spans="1:9" x14ac:dyDescent="0.25">
      <c r="A12" s="14" t="s">
        <v>15</v>
      </c>
      <c r="B12" s="12">
        <v>570</v>
      </c>
      <c r="C12" s="12">
        <v>11</v>
      </c>
      <c r="D12" s="15">
        <f t="shared" si="0"/>
        <v>51.81818181818182</v>
      </c>
      <c r="E12" s="18">
        <f t="shared" si="3"/>
        <v>9210.8803019112001</v>
      </c>
      <c r="F12" s="16">
        <f t="shared" si="1"/>
        <v>477291.070189944</v>
      </c>
      <c r="G12" s="16">
        <v>2</v>
      </c>
      <c r="H12" s="16">
        <f t="shared" si="2"/>
        <v>954582.14037988801</v>
      </c>
      <c r="I12" s="17">
        <v>11.6</v>
      </c>
    </row>
    <row r="13" spans="1:9" x14ac:dyDescent="0.25">
      <c r="A13" s="14" t="s">
        <v>16</v>
      </c>
      <c r="B13" s="19">
        <v>330</v>
      </c>
      <c r="C13" s="19">
        <v>11</v>
      </c>
      <c r="D13" s="15">
        <f t="shared" si="0"/>
        <v>30</v>
      </c>
      <c r="E13" s="18">
        <f t="shared" si="3"/>
        <v>9210.8803019112001</v>
      </c>
      <c r="F13" s="16">
        <f t="shared" si="1"/>
        <v>276326.40905733599</v>
      </c>
      <c r="G13" s="18">
        <v>3</v>
      </c>
      <c r="H13" s="16">
        <f t="shared" si="2"/>
        <v>828979.22717200802</v>
      </c>
      <c r="I13" s="17">
        <v>11.6</v>
      </c>
    </row>
    <row r="14" spans="1:9" x14ac:dyDescent="0.25">
      <c r="A14" s="14" t="s">
        <v>17</v>
      </c>
      <c r="B14" s="19">
        <v>650</v>
      </c>
      <c r="C14" s="19">
        <v>11</v>
      </c>
      <c r="D14" s="15">
        <f t="shared" si="0"/>
        <v>59.090909090909093</v>
      </c>
      <c r="E14" s="18">
        <f t="shared" si="3"/>
        <v>9210.8803019112001</v>
      </c>
      <c r="F14" s="16">
        <f t="shared" si="1"/>
        <v>544279.29056748003</v>
      </c>
      <c r="G14" s="18">
        <v>2</v>
      </c>
      <c r="H14" s="16">
        <f t="shared" si="2"/>
        <v>1088558.5811349601</v>
      </c>
      <c r="I14" s="17"/>
    </row>
    <row r="15" spans="1:9" x14ac:dyDescent="0.25">
      <c r="A15" s="14" t="s">
        <v>18</v>
      </c>
      <c r="B15" s="19">
        <v>350</v>
      </c>
      <c r="C15" s="19">
        <v>11</v>
      </c>
      <c r="D15" s="15">
        <f t="shared" si="0"/>
        <v>31.818181818181817</v>
      </c>
      <c r="E15" s="18">
        <f t="shared" si="3"/>
        <v>9210.8803019112001</v>
      </c>
      <c r="F15" s="16">
        <f t="shared" si="1"/>
        <v>293073.46415171999</v>
      </c>
      <c r="G15" s="18">
        <v>2</v>
      </c>
      <c r="H15" s="16">
        <f t="shared" si="2"/>
        <v>586146.92830343999</v>
      </c>
      <c r="I15" s="17"/>
    </row>
    <row r="16" spans="1:9" x14ac:dyDescent="0.25">
      <c r="A16" s="14"/>
      <c r="B16" s="19"/>
      <c r="C16" s="19"/>
      <c r="D16" s="15"/>
      <c r="E16" s="18"/>
      <c r="F16" s="16"/>
      <c r="G16" s="18"/>
      <c r="H16" s="16">
        <f t="shared" si="2"/>
        <v>0</v>
      </c>
      <c r="I16" s="17"/>
    </row>
    <row r="17" spans="1:10" x14ac:dyDescent="0.25">
      <c r="A17" s="14"/>
      <c r="B17" s="12"/>
      <c r="C17" s="12"/>
      <c r="D17" s="15"/>
      <c r="E17" s="18"/>
      <c r="F17" s="16"/>
      <c r="G17" s="16"/>
      <c r="H17" s="16">
        <f t="shared" si="2"/>
        <v>0</v>
      </c>
      <c r="I17" s="17"/>
    </row>
    <row r="18" spans="1:10" x14ac:dyDescent="0.25">
      <c r="A18" s="20" t="s">
        <v>19</v>
      </c>
      <c r="B18" s="20"/>
      <c r="C18" s="20"/>
      <c r="D18" s="20"/>
      <c r="E18" s="21"/>
      <c r="F18" s="21"/>
      <c r="G18" s="22">
        <f>SUM(G9:G17)</f>
        <v>12</v>
      </c>
      <c r="H18" s="21">
        <f>H10+H11+H12+H13+H14+H15+H16+H17</f>
        <v>3987473.8179728305</v>
      </c>
      <c r="I18" s="23" t="e">
        <f>H18*100/#REF!</f>
        <v>#REF!</v>
      </c>
    </row>
    <row r="19" spans="1:10" ht="31.5" x14ac:dyDescent="0.25">
      <c r="A19" s="24" t="s">
        <v>20</v>
      </c>
      <c r="B19" s="25"/>
      <c r="C19" s="26"/>
      <c r="D19" s="26"/>
      <c r="E19" s="27"/>
      <c r="F19" s="27"/>
      <c r="G19" s="28">
        <f>G10+G11+G15+G16</f>
        <v>5</v>
      </c>
      <c r="H19" s="28">
        <f>H10+H11+H15+H16</f>
        <v>1115353.8692859744</v>
      </c>
      <c r="I19" s="17" t="e">
        <f>H18*100/#REF!</f>
        <v>#REF!</v>
      </c>
    </row>
    <row r="20" spans="1:10" x14ac:dyDescent="0.25">
      <c r="A20" s="29" t="s">
        <v>21</v>
      </c>
      <c r="B20" s="25"/>
      <c r="C20" s="26"/>
      <c r="D20" s="26"/>
      <c r="E20" s="27"/>
      <c r="F20" s="27"/>
      <c r="G20" s="28">
        <f>G12+G13+G14+G17</f>
        <v>7</v>
      </c>
      <c r="H20" s="28">
        <f>H12+H13+H14+H17</f>
        <v>2872119.9486868558</v>
      </c>
      <c r="I20" s="17"/>
    </row>
    <row r="21" spans="1:10" s="32" customFormat="1" x14ac:dyDescent="0.25">
      <c r="A21" s="1"/>
      <c r="B21" s="2"/>
      <c r="C21" s="2"/>
      <c r="D21" s="1"/>
      <c r="E21" s="1"/>
      <c r="F21" s="1"/>
      <c r="G21" s="1"/>
      <c r="H21" s="1"/>
      <c r="I21" s="31"/>
    </row>
    <row r="22" spans="1:10" x14ac:dyDescent="0.25">
      <c r="I22" s="17">
        <f>914590-H18</f>
        <v>-3072883.8179728305</v>
      </c>
      <c r="J22" s="33"/>
    </row>
    <row r="23" spans="1:10" x14ac:dyDescent="0.25">
      <c r="A23" s="30" t="s">
        <v>22</v>
      </c>
      <c r="J23" s="34"/>
    </row>
    <row r="24" spans="1:10" x14ac:dyDescent="0.25">
      <c r="A24" s="35" t="s">
        <v>23</v>
      </c>
    </row>
    <row r="25" spans="1:10" ht="15.75" hidden="1" customHeight="1" x14ac:dyDescent="0.25"/>
  </sheetData>
  <mergeCells count="10">
    <mergeCell ref="A3:H3"/>
    <mergeCell ref="A4:H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dcterms:created xsi:type="dcterms:W3CDTF">2025-02-10T07:10:12Z</dcterms:created>
  <dcterms:modified xsi:type="dcterms:W3CDTF">2025-02-10T07:13:04Z</dcterms:modified>
</cp:coreProperties>
</file>