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"/>
    </mc:Choice>
  </mc:AlternateContent>
  <bookViews>
    <workbookView xWindow="0" yWindow="0" windowWidth="25200" windowHeight="11085"/>
  </bookViews>
  <sheets>
    <sheet name="План.объем возмещения на 84руб.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G19" i="1"/>
  <c r="R18" i="1"/>
  <c r="G18" i="1"/>
  <c r="C18" i="1"/>
  <c r="C19" i="1" s="1"/>
  <c r="B18" i="1"/>
  <c r="E17" i="1"/>
  <c r="D17" i="1"/>
  <c r="H17" i="1" s="1"/>
  <c r="E16" i="1"/>
  <c r="D16" i="1"/>
  <c r="H16" i="1" s="1"/>
  <c r="E15" i="1"/>
  <c r="D15" i="1"/>
  <c r="H15" i="1" s="1"/>
  <c r="E14" i="1"/>
  <c r="D14" i="1"/>
  <c r="H14" i="1" s="1"/>
  <c r="K13" i="1"/>
  <c r="K14" i="1" s="1"/>
  <c r="J13" i="1"/>
  <c r="E13" i="1"/>
  <c r="D13" i="1"/>
  <c r="H13" i="1" s="1"/>
  <c r="J12" i="1"/>
  <c r="E12" i="1"/>
  <c r="D12" i="1"/>
  <c r="H12" i="1" s="1"/>
  <c r="E11" i="1"/>
  <c r="D11" i="1"/>
  <c r="H11" i="1" s="1"/>
  <c r="E10" i="1"/>
  <c r="D10" i="1"/>
  <c r="H10" i="1" s="1"/>
  <c r="E9" i="1"/>
  <c r="D9" i="1"/>
  <c r="H9" i="1" s="1"/>
  <c r="E8" i="1"/>
  <c r="D8" i="1"/>
  <c r="H8" i="1" s="1"/>
  <c r="T7" i="1"/>
  <c r="K7" i="1"/>
  <c r="K8" i="1" s="1"/>
  <c r="E7" i="1"/>
  <c r="D7" i="1"/>
  <c r="J6" i="1"/>
  <c r="I6" i="1"/>
  <c r="I7" i="1" s="1"/>
  <c r="E6" i="1"/>
  <c r="E19" i="1" s="1"/>
  <c r="D6" i="1"/>
  <c r="D18" i="1" s="1"/>
  <c r="H18" i="1" s="1"/>
  <c r="D19" i="1" l="1"/>
  <c r="H19" i="1" s="1"/>
  <c r="I8" i="1"/>
  <c r="K9" i="1"/>
  <c r="J8" i="1"/>
  <c r="J14" i="1"/>
  <c r="K15" i="1"/>
  <c r="L6" i="1"/>
  <c r="M6" i="1" s="1"/>
  <c r="H7" i="1"/>
  <c r="J7" i="1"/>
  <c r="L7" i="1" s="1"/>
  <c r="M7" i="1" s="1"/>
  <c r="Q8" i="1" s="1"/>
  <c r="E18" i="1"/>
  <c r="F20" i="1" s="1"/>
  <c r="H6" i="1"/>
  <c r="K10" i="1" l="1"/>
  <c r="J9" i="1"/>
  <c r="I9" i="1"/>
  <c r="L8" i="1"/>
  <c r="M8" i="1" s="1"/>
  <c r="Q9" i="1" s="1"/>
  <c r="Q7" i="1"/>
  <c r="J15" i="1"/>
  <c r="K16" i="1"/>
  <c r="J16" i="1" l="1"/>
  <c r="K17" i="1"/>
  <c r="J17" i="1" s="1"/>
  <c r="I10" i="1"/>
  <c r="L9" i="1"/>
  <c r="M9" i="1" s="1"/>
  <c r="K11" i="1"/>
  <c r="J10" i="1"/>
  <c r="Q10" i="1" l="1"/>
  <c r="J11" i="1"/>
  <c r="T12" i="1"/>
  <c r="I11" i="1"/>
  <c r="L10" i="1"/>
  <c r="M10" i="1" s="1"/>
  <c r="Q11" i="1" s="1"/>
  <c r="L11" i="1" l="1"/>
  <c r="I12" i="1"/>
  <c r="I13" i="1" l="1"/>
  <c r="L12" i="1"/>
  <c r="N11" i="1"/>
  <c r="M11" i="1"/>
  <c r="M12" i="1" l="1"/>
  <c r="Q13" i="1" s="1"/>
  <c r="N12" i="1"/>
  <c r="Q12" i="1"/>
  <c r="M19" i="1"/>
  <c r="L13" i="1"/>
  <c r="I14" i="1"/>
  <c r="N13" i="1" l="1"/>
  <c r="M13" i="1"/>
  <c r="L14" i="1"/>
  <c r="I15" i="1"/>
  <c r="P19" i="1"/>
  <c r="Q19" i="1"/>
  <c r="Q14" i="1" l="1"/>
  <c r="L15" i="1"/>
  <c r="I16" i="1"/>
  <c r="N14" i="1"/>
  <c r="M14" i="1"/>
  <c r="Q15" i="1" s="1"/>
  <c r="L16" i="1" l="1"/>
  <c r="I17" i="1"/>
  <c r="L17" i="1" s="1"/>
  <c r="N15" i="1"/>
  <c r="M15" i="1"/>
  <c r="Q16" i="1" s="1"/>
  <c r="N16" i="1" l="1"/>
  <c r="M16" i="1"/>
  <c r="N17" i="1"/>
  <c r="N18" i="1" s="1"/>
  <c r="M17" i="1"/>
  <c r="M18" i="1"/>
  <c r="N19" i="1" l="1"/>
  <c r="G22" i="1"/>
  <c r="Q20" i="1"/>
  <c r="P18" i="1"/>
  <c r="Q18" i="1"/>
  <c r="R21" i="1" s="1"/>
  <c r="Q17" i="1"/>
</calcChain>
</file>

<file path=xl/sharedStrings.xml><?xml version="1.0" encoding="utf-8"?>
<sst xmlns="http://schemas.openxmlformats.org/spreadsheetml/2006/main" count="38" uniqueCount="37">
  <si>
    <t>Плановые данные о реализации хлеба населению и возмещении части затрат по хлебопечению на 2025 год</t>
  </si>
  <si>
    <t xml:space="preserve">Наименование поселка </t>
  </si>
  <si>
    <t>смен в месяц</t>
  </si>
  <si>
    <t>тех. задание, булок</t>
  </si>
  <si>
    <r>
      <t xml:space="preserve">тех. задание, </t>
    </r>
    <r>
      <rPr>
        <u/>
        <sz val="10"/>
        <color indexed="62"/>
        <rFont val="Times New Roman"/>
        <family val="1"/>
        <charset val="204"/>
      </rPr>
      <t>кг</t>
    </r>
  </si>
  <si>
    <r>
      <t xml:space="preserve">Реализация хлеба, </t>
    </r>
    <r>
      <rPr>
        <b/>
        <sz val="10"/>
        <color indexed="62"/>
        <rFont val="Times New Roman"/>
        <family val="1"/>
        <charset val="204"/>
      </rPr>
      <t>булок</t>
    </r>
  </si>
  <si>
    <t>Кол-во булок в смену</t>
  </si>
  <si>
    <r>
      <t xml:space="preserve">Реализация хлеба, </t>
    </r>
    <r>
      <rPr>
        <b/>
        <u/>
        <sz val="10"/>
        <color indexed="62"/>
        <rFont val="Times New Roman"/>
        <family val="1"/>
        <charset val="204"/>
      </rPr>
      <t>кг</t>
    </r>
  </si>
  <si>
    <t>Сальдо</t>
  </si>
  <si>
    <t>Себестоимость, руб./кг</t>
  </si>
  <si>
    <t>Цена реализации, руб./кг</t>
  </si>
  <si>
    <t>Цена реализации, руб./булку</t>
  </si>
  <si>
    <t>Ставка субсидирования, руб.</t>
  </si>
  <si>
    <t xml:space="preserve">Объем возмещения, руб. </t>
  </si>
  <si>
    <t>По графику финансирования, руб.</t>
  </si>
  <si>
    <t>Сальдо, руб.</t>
  </si>
  <si>
    <t>План финансирования, руб.</t>
  </si>
  <si>
    <t>с.Хатанга</t>
  </si>
  <si>
    <t>январь</t>
  </si>
  <si>
    <t>рост на 107,7%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</si>
  <si>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</si>
  <si>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</si>
  <si>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</si>
  <si>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</si>
  <si>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</si>
  <si>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</si>
  <si>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</si>
  <si>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</si>
  <si>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</si>
  <si>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</si>
  <si>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</si>
  <si>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</si>
  <si>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В бюджете на 2025г.</t>
  </si>
  <si>
    <t xml:space="preserve">остаток </t>
  </si>
  <si>
    <t>бюджет</t>
  </si>
  <si>
    <t>Коваленко Елена Ильинична</t>
  </si>
  <si>
    <t>(39176) 21684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</si>
</sst>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2"/>
      <name val="Times New Roman"/>
      <family val="1"/>
      <charset val="204"/>
    </font>
    <font>
      <sz val="8"/>
      <color indexed="62"/>
      <name val="Times New Roman"/>
      <family val="1"/>
      <charset val="204"/>
    </font>
    <font>
      <u/>
      <sz val="10"/>
      <color indexed="62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u/>
      <sz val="10"/>
      <color indexed="62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indexed="11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i/>
      <sz val="12"/>
      <color indexed="18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Arial Cyr"/>
      <charset val="204"/>
    </font>
    <font>
      <b/>
      <i/>
      <sz val="12"/>
      <name val="Times New Roman"/>
      <family val="1"/>
      <charset val="204"/>
    </font>
    <font>
      <b/>
      <i/>
      <sz val="11"/>
      <color theme="5"/>
      <name val="Times New Roman"/>
      <family val="1"/>
      <charset val="204"/>
    </font>
    <font>
      <sz val="10"/>
      <color theme="5"/>
      <name val="Arial Cyr"/>
      <charset val="204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sz val="12"/>
      <color theme="5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10"/>
      <color theme="5"/>
      <name val="Times New Roman"/>
      <family val="1"/>
      <charset val="204"/>
    </font>
    <font>
      <sz val="10"/>
      <color rgb="FF00B050"/>
      <name val="Arial Cyr"/>
      <charset val="204"/>
    </font>
    <font>
      <sz val="10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3" fillId="0" borderId="1" xfId="0" applyFont="1" applyBorder="1"/>
    <xf numFmtId="0" fontId="10" fillId="0" borderId="1" xfId="0" applyFont="1" applyBorder="1"/>
    <xf numFmtId="0" fontId="13" fillId="0" borderId="1" xfId="0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0" fillId="0" borderId="0" xfId="0" applyNumberFormat="1"/>
    <xf numFmtId="4" fontId="1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/>
    <xf numFmtId="164" fontId="13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ont="1" applyFill="1"/>
    <xf numFmtId="2" fontId="0" fillId="0" borderId="0" xfId="0" applyNumberFormat="1" applyFont="1"/>
    <xf numFmtId="164" fontId="18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 applyFill="1"/>
    <xf numFmtId="164" fontId="12" fillId="0" borderId="1" xfId="0" applyNumberFormat="1" applyFont="1" applyFill="1" applyBorder="1" applyAlignment="1">
      <alignment horizontal="center" vertical="center" wrapText="1"/>
    </xf>
    <xf numFmtId="4" fontId="19" fillId="0" borderId="0" xfId="0" applyNumberFormat="1" applyFont="1"/>
    <xf numFmtId="0" fontId="19" fillId="0" borderId="0" xfId="0" applyFont="1"/>
    <xf numFmtId="0" fontId="20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4" fontId="24" fillId="0" borderId="0" xfId="0" applyNumberFormat="1" applyFont="1" applyFill="1"/>
    <xf numFmtId="0" fontId="24" fillId="0" borderId="0" xfId="0" applyFont="1" applyFill="1"/>
    <xf numFmtId="4" fontId="26" fillId="0" borderId="0" xfId="0" applyNumberFormat="1" applyFont="1" applyFill="1"/>
    <xf numFmtId="0" fontId="27" fillId="0" borderId="0" xfId="0" applyFont="1" applyFill="1"/>
    <xf numFmtId="0" fontId="27" fillId="0" borderId="0" xfId="0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0" fontId="28" fillId="0" borderId="0" xfId="0" applyFont="1"/>
    <xf numFmtId="2" fontId="25" fillId="0" borderId="0" xfId="0" applyNumberFormat="1" applyFont="1"/>
    <xf numFmtId="4" fontId="28" fillId="0" borderId="0" xfId="0" applyNumberFormat="1" applyFont="1" applyFill="1"/>
    <xf numFmtId="4" fontId="27" fillId="0" borderId="0" xfId="0" applyNumberFormat="1" applyFont="1" applyFill="1"/>
    <xf numFmtId="0" fontId="29" fillId="0" borderId="0" xfId="0" applyFont="1"/>
    <xf numFmtId="0" fontId="30" fillId="0" borderId="0" xfId="0" applyFont="1"/>
    <xf numFmtId="4" fontId="30" fillId="0" borderId="0" xfId="0" applyNumberFormat="1" applyFont="1" applyFill="1"/>
    <xf numFmtId="0" fontId="30" fillId="0" borderId="0" xfId="0" applyFont="1" applyFill="1"/>
    <xf numFmtId="4" fontId="31" fillId="0" borderId="0" xfId="0" applyNumberFormat="1" applyFont="1" applyFill="1"/>
    <xf numFmtId="0" fontId="32" fillId="0" borderId="0" xfId="0" applyFont="1" applyFill="1"/>
    <xf numFmtId="4" fontId="33" fillId="0" borderId="0" xfId="0" applyNumberFormat="1" applyFont="1" applyFill="1"/>
    <xf numFmtId="0" fontId="33" fillId="0" borderId="0" xfId="0" applyFont="1" applyFill="1"/>
    <xf numFmtId="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83;&#1077;&#1073;%20&#1082;&#1086;&#1085;&#1082;&#1091;&#1088;&#1089;%202024%20&#1076;&#1077;&#1082;&#1072;&#1073;&#1088;&#1100;/&#1055;&#1083;&#1072;&#1085;&#1086;&#1074;&#1072;&#1103;%20&#1082;&#1072;&#1083;&#1100;&#1082;&#1091;&#1083;&#1103;&#1094;&#1080;&#1103;%20&#1085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овое штатное пр 1 "/>
      <sheetName val="коммуналка по нормативу пр 4"/>
      <sheetName val="расшифр. пр 3"/>
      <sheetName val="энергия пр 5, 6, 7"/>
      <sheetName val="Непроиз. затр."/>
      <sheetName val="калькул 2025 "/>
      <sheetName val="расчет транп.расходов пр 8"/>
      <sheetName val="расчет аренды пр 9"/>
      <sheetName val="План.объем возмещения на 84руб."/>
      <sheetName val="динамика 10"/>
    </sheetNames>
    <sheetDataSet>
      <sheetData sheetId="0"/>
      <sheetData sheetId="1"/>
      <sheetData sheetId="2"/>
      <sheetData sheetId="3"/>
      <sheetData sheetId="4"/>
      <sheetData sheetId="5">
        <row r="32">
          <cell r="F32">
            <v>226.51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workbookViewId="0">
      <selection activeCell="X18" sqref="X18"/>
    </sheetView>
  </sheetViews>
  <sheetFormatPr defaultRowHeight="12.75" x14ac:dyDescent="0.2"/>
  <cols>
    <col min="1" max="1" width="13.42578125" style="3" customWidth="1"/>
    <col min="2" max="2" width="5.7109375" style="3" customWidth="1"/>
    <col min="3" max="3" width="9.7109375" style="3" hidden="1" customWidth="1"/>
    <col min="4" max="4" width="10.7109375" style="3" hidden="1" customWidth="1"/>
    <col min="5" max="5" width="11.28515625" style="3" customWidth="1"/>
    <col min="6" max="6" width="7.28515625" style="3" customWidth="1"/>
    <col min="7" max="7" width="12" style="3" customWidth="1"/>
    <col min="8" max="8" width="8.85546875" style="3" hidden="1" customWidth="1"/>
    <col min="9" max="9" width="14.5703125" style="3" customWidth="1"/>
    <col min="10" max="10" width="11.28515625" style="3" customWidth="1"/>
    <col min="11" max="11" width="10.5703125" style="3" customWidth="1"/>
    <col min="12" max="12" width="13.140625" style="3" customWidth="1"/>
    <col min="13" max="13" width="15.140625" style="3" customWidth="1"/>
    <col min="14" max="14" width="12.140625" style="3" hidden="1" customWidth="1"/>
    <col min="15" max="15" width="9.42578125" style="3" hidden="1" customWidth="1"/>
    <col min="16" max="16" width="10.28515625" style="3" hidden="1" customWidth="1"/>
    <col min="17" max="17" width="14.7109375" style="3" customWidth="1"/>
    <col min="18" max="18" width="17" hidden="1" customWidth="1"/>
    <col min="19" max="19" width="13.28515625" customWidth="1"/>
    <col min="20" max="20" width="10.42578125" bestFit="1" customWidth="1"/>
    <col min="22" max="22" width="11.5703125" bestFit="1" customWidth="1"/>
    <col min="257" max="257" width="13.42578125" customWidth="1"/>
    <col min="258" max="258" width="5.7109375" customWidth="1"/>
    <col min="259" max="260" width="0" hidden="1" customWidth="1"/>
    <col min="261" max="261" width="11.28515625" customWidth="1"/>
    <col min="262" max="262" width="7.28515625" customWidth="1"/>
    <col min="263" max="263" width="12" customWidth="1"/>
    <col min="264" max="264" width="0" hidden="1" customWidth="1"/>
    <col min="265" max="265" width="8.85546875" customWidth="1"/>
    <col min="266" max="266" width="11.28515625" customWidth="1"/>
    <col min="267" max="267" width="10.5703125" customWidth="1"/>
    <col min="268" max="268" width="9.85546875" customWidth="1"/>
    <col min="269" max="269" width="15.140625" customWidth="1"/>
    <col min="270" max="272" width="0" hidden="1" customWidth="1"/>
    <col min="273" max="273" width="14.7109375" customWidth="1"/>
    <col min="274" max="274" width="13.28515625" bestFit="1" customWidth="1"/>
    <col min="275" max="275" width="13.28515625" customWidth="1"/>
    <col min="276" max="276" width="10.42578125" bestFit="1" customWidth="1"/>
    <col min="278" max="278" width="11.5703125" bestFit="1" customWidth="1"/>
    <col min="513" max="513" width="13.42578125" customWidth="1"/>
    <col min="514" max="514" width="5.7109375" customWidth="1"/>
    <col min="515" max="516" width="0" hidden="1" customWidth="1"/>
    <col min="517" max="517" width="11.28515625" customWidth="1"/>
    <col min="518" max="518" width="7.28515625" customWidth="1"/>
    <col min="519" max="519" width="12" customWidth="1"/>
    <col min="520" max="520" width="0" hidden="1" customWidth="1"/>
    <col min="521" max="521" width="8.85546875" customWidth="1"/>
    <col min="522" max="522" width="11.28515625" customWidth="1"/>
    <col min="523" max="523" width="10.5703125" customWidth="1"/>
    <col min="524" max="524" width="9.85546875" customWidth="1"/>
    <col min="525" max="525" width="15.140625" customWidth="1"/>
    <col min="526" max="528" width="0" hidden="1" customWidth="1"/>
    <col min="529" max="529" width="14.7109375" customWidth="1"/>
    <col min="530" max="530" width="13.28515625" bestFit="1" customWidth="1"/>
    <col min="531" max="531" width="13.28515625" customWidth="1"/>
    <col min="532" max="532" width="10.42578125" bestFit="1" customWidth="1"/>
    <col min="534" max="534" width="11.5703125" bestFit="1" customWidth="1"/>
    <col min="769" max="769" width="13.42578125" customWidth="1"/>
    <col min="770" max="770" width="5.7109375" customWidth="1"/>
    <col min="771" max="772" width="0" hidden="1" customWidth="1"/>
    <col min="773" max="773" width="11.28515625" customWidth="1"/>
    <col min="774" max="774" width="7.28515625" customWidth="1"/>
    <col min="775" max="775" width="12" customWidth="1"/>
    <col min="776" max="776" width="0" hidden="1" customWidth="1"/>
    <col min="777" max="777" width="8.85546875" customWidth="1"/>
    <col min="778" max="778" width="11.28515625" customWidth="1"/>
    <col min="779" max="779" width="10.5703125" customWidth="1"/>
    <col min="780" max="780" width="9.85546875" customWidth="1"/>
    <col min="781" max="781" width="15.140625" customWidth="1"/>
    <col min="782" max="784" width="0" hidden="1" customWidth="1"/>
    <col min="785" max="785" width="14.7109375" customWidth="1"/>
    <col min="786" max="786" width="13.28515625" bestFit="1" customWidth="1"/>
    <col min="787" max="787" width="13.28515625" customWidth="1"/>
    <col min="788" max="788" width="10.42578125" bestFit="1" customWidth="1"/>
    <col min="790" max="790" width="11.5703125" bestFit="1" customWidth="1"/>
    <col min="1025" max="1025" width="13.42578125" customWidth="1"/>
    <col min="1026" max="1026" width="5.7109375" customWidth="1"/>
    <col min="1027" max="1028" width="0" hidden="1" customWidth="1"/>
    <col min="1029" max="1029" width="11.28515625" customWidth="1"/>
    <col min="1030" max="1030" width="7.28515625" customWidth="1"/>
    <col min="1031" max="1031" width="12" customWidth="1"/>
    <col min="1032" max="1032" width="0" hidden="1" customWidth="1"/>
    <col min="1033" max="1033" width="8.85546875" customWidth="1"/>
    <col min="1034" max="1034" width="11.28515625" customWidth="1"/>
    <col min="1035" max="1035" width="10.5703125" customWidth="1"/>
    <col min="1036" max="1036" width="9.85546875" customWidth="1"/>
    <col min="1037" max="1037" width="15.140625" customWidth="1"/>
    <col min="1038" max="1040" width="0" hidden="1" customWidth="1"/>
    <col min="1041" max="1041" width="14.7109375" customWidth="1"/>
    <col min="1042" max="1042" width="13.28515625" bestFit="1" customWidth="1"/>
    <col min="1043" max="1043" width="13.28515625" customWidth="1"/>
    <col min="1044" max="1044" width="10.42578125" bestFit="1" customWidth="1"/>
    <col min="1046" max="1046" width="11.5703125" bestFit="1" customWidth="1"/>
    <col min="1281" max="1281" width="13.42578125" customWidth="1"/>
    <col min="1282" max="1282" width="5.7109375" customWidth="1"/>
    <col min="1283" max="1284" width="0" hidden="1" customWidth="1"/>
    <col min="1285" max="1285" width="11.28515625" customWidth="1"/>
    <col min="1286" max="1286" width="7.28515625" customWidth="1"/>
    <col min="1287" max="1287" width="12" customWidth="1"/>
    <col min="1288" max="1288" width="0" hidden="1" customWidth="1"/>
    <col min="1289" max="1289" width="8.85546875" customWidth="1"/>
    <col min="1290" max="1290" width="11.28515625" customWidth="1"/>
    <col min="1291" max="1291" width="10.5703125" customWidth="1"/>
    <col min="1292" max="1292" width="9.85546875" customWidth="1"/>
    <col min="1293" max="1293" width="15.140625" customWidth="1"/>
    <col min="1294" max="1296" width="0" hidden="1" customWidth="1"/>
    <col min="1297" max="1297" width="14.7109375" customWidth="1"/>
    <col min="1298" max="1298" width="13.28515625" bestFit="1" customWidth="1"/>
    <col min="1299" max="1299" width="13.28515625" customWidth="1"/>
    <col min="1300" max="1300" width="10.42578125" bestFit="1" customWidth="1"/>
    <col min="1302" max="1302" width="11.5703125" bestFit="1" customWidth="1"/>
    <col min="1537" max="1537" width="13.42578125" customWidth="1"/>
    <col min="1538" max="1538" width="5.7109375" customWidth="1"/>
    <col min="1539" max="1540" width="0" hidden="1" customWidth="1"/>
    <col min="1541" max="1541" width="11.28515625" customWidth="1"/>
    <col min="1542" max="1542" width="7.28515625" customWidth="1"/>
    <col min="1543" max="1543" width="12" customWidth="1"/>
    <col min="1544" max="1544" width="0" hidden="1" customWidth="1"/>
    <col min="1545" max="1545" width="8.85546875" customWidth="1"/>
    <col min="1546" max="1546" width="11.28515625" customWidth="1"/>
    <col min="1547" max="1547" width="10.5703125" customWidth="1"/>
    <col min="1548" max="1548" width="9.85546875" customWidth="1"/>
    <col min="1549" max="1549" width="15.140625" customWidth="1"/>
    <col min="1550" max="1552" width="0" hidden="1" customWidth="1"/>
    <col min="1553" max="1553" width="14.7109375" customWidth="1"/>
    <col min="1554" max="1554" width="13.28515625" bestFit="1" customWidth="1"/>
    <col min="1555" max="1555" width="13.28515625" customWidth="1"/>
    <col min="1556" max="1556" width="10.42578125" bestFit="1" customWidth="1"/>
    <col min="1558" max="1558" width="11.5703125" bestFit="1" customWidth="1"/>
    <col min="1793" max="1793" width="13.42578125" customWidth="1"/>
    <col min="1794" max="1794" width="5.7109375" customWidth="1"/>
    <col min="1795" max="1796" width="0" hidden="1" customWidth="1"/>
    <col min="1797" max="1797" width="11.28515625" customWidth="1"/>
    <col min="1798" max="1798" width="7.28515625" customWidth="1"/>
    <col min="1799" max="1799" width="12" customWidth="1"/>
    <col min="1800" max="1800" width="0" hidden="1" customWidth="1"/>
    <col min="1801" max="1801" width="8.85546875" customWidth="1"/>
    <col min="1802" max="1802" width="11.28515625" customWidth="1"/>
    <col min="1803" max="1803" width="10.5703125" customWidth="1"/>
    <col min="1804" max="1804" width="9.85546875" customWidth="1"/>
    <col min="1805" max="1805" width="15.140625" customWidth="1"/>
    <col min="1806" max="1808" width="0" hidden="1" customWidth="1"/>
    <col min="1809" max="1809" width="14.7109375" customWidth="1"/>
    <col min="1810" max="1810" width="13.28515625" bestFit="1" customWidth="1"/>
    <col min="1811" max="1811" width="13.28515625" customWidth="1"/>
    <col min="1812" max="1812" width="10.42578125" bestFit="1" customWidth="1"/>
    <col min="1814" max="1814" width="11.5703125" bestFit="1" customWidth="1"/>
    <col min="2049" max="2049" width="13.42578125" customWidth="1"/>
    <col min="2050" max="2050" width="5.7109375" customWidth="1"/>
    <col min="2051" max="2052" width="0" hidden="1" customWidth="1"/>
    <col min="2053" max="2053" width="11.28515625" customWidth="1"/>
    <col min="2054" max="2054" width="7.28515625" customWidth="1"/>
    <col min="2055" max="2055" width="12" customWidth="1"/>
    <col min="2056" max="2056" width="0" hidden="1" customWidth="1"/>
    <col min="2057" max="2057" width="8.85546875" customWidth="1"/>
    <col min="2058" max="2058" width="11.28515625" customWidth="1"/>
    <col min="2059" max="2059" width="10.5703125" customWidth="1"/>
    <col min="2060" max="2060" width="9.85546875" customWidth="1"/>
    <col min="2061" max="2061" width="15.140625" customWidth="1"/>
    <col min="2062" max="2064" width="0" hidden="1" customWidth="1"/>
    <col min="2065" max="2065" width="14.7109375" customWidth="1"/>
    <col min="2066" max="2066" width="13.28515625" bestFit="1" customWidth="1"/>
    <col min="2067" max="2067" width="13.28515625" customWidth="1"/>
    <col min="2068" max="2068" width="10.42578125" bestFit="1" customWidth="1"/>
    <col min="2070" max="2070" width="11.5703125" bestFit="1" customWidth="1"/>
    <col min="2305" max="2305" width="13.42578125" customWidth="1"/>
    <col min="2306" max="2306" width="5.7109375" customWidth="1"/>
    <col min="2307" max="2308" width="0" hidden="1" customWidth="1"/>
    <col min="2309" max="2309" width="11.28515625" customWidth="1"/>
    <col min="2310" max="2310" width="7.28515625" customWidth="1"/>
    <col min="2311" max="2311" width="12" customWidth="1"/>
    <col min="2312" max="2312" width="0" hidden="1" customWidth="1"/>
    <col min="2313" max="2313" width="8.85546875" customWidth="1"/>
    <col min="2314" max="2314" width="11.28515625" customWidth="1"/>
    <col min="2315" max="2315" width="10.5703125" customWidth="1"/>
    <col min="2316" max="2316" width="9.85546875" customWidth="1"/>
    <col min="2317" max="2317" width="15.140625" customWidth="1"/>
    <col min="2318" max="2320" width="0" hidden="1" customWidth="1"/>
    <col min="2321" max="2321" width="14.7109375" customWidth="1"/>
    <col min="2322" max="2322" width="13.28515625" bestFit="1" customWidth="1"/>
    <col min="2323" max="2323" width="13.28515625" customWidth="1"/>
    <col min="2324" max="2324" width="10.42578125" bestFit="1" customWidth="1"/>
    <col min="2326" max="2326" width="11.5703125" bestFit="1" customWidth="1"/>
    <col min="2561" max="2561" width="13.42578125" customWidth="1"/>
    <col min="2562" max="2562" width="5.7109375" customWidth="1"/>
    <col min="2563" max="2564" width="0" hidden="1" customWidth="1"/>
    <col min="2565" max="2565" width="11.28515625" customWidth="1"/>
    <col min="2566" max="2566" width="7.28515625" customWidth="1"/>
    <col min="2567" max="2567" width="12" customWidth="1"/>
    <col min="2568" max="2568" width="0" hidden="1" customWidth="1"/>
    <col min="2569" max="2569" width="8.85546875" customWidth="1"/>
    <col min="2570" max="2570" width="11.28515625" customWidth="1"/>
    <col min="2571" max="2571" width="10.5703125" customWidth="1"/>
    <col min="2572" max="2572" width="9.85546875" customWidth="1"/>
    <col min="2573" max="2573" width="15.140625" customWidth="1"/>
    <col min="2574" max="2576" width="0" hidden="1" customWidth="1"/>
    <col min="2577" max="2577" width="14.7109375" customWidth="1"/>
    <col min="2578" max="2578" width="13.28515625" bestFit="1" customWidth="1"/>
    <col min="2579" max="2579" width="13.28515625" customWidth="1"/>
    <col min="2580" max="2580" width="10.42578125" bestFit="1" customWidth="1"/>
    <col min="2582" max="2582" width="11.5703125" bestFit="1" customWidth="1"/>
    <col min="2817" max="2817" width="13.42578125" customWidth="1"/>
    <col min="2818" max="2818" width="5.7109375" customWidth="1"/>
    <col min="2819" max="2820" width="0" hidden="1" customWidth="1"/>
    <col min="2821" max="2821" width="11.28515625" customWidth="1"/>
    <col min="2822" max="2822" width="7.28515625" customWidth="1"/>
    <col min="2823" max="2823" width="12" customWidth="1"/>
    <col min="2824" max="2824" width="0" hidden="1" customWidth="1"/>
    <col min="2825" max="2825" width="8.85546875" customWidth="1"/>
    <col min="2826" max="2826" width="11.28515625" customWidth="1"/>
    <col min="2827" max="2827" width="10.5703125" customWidth="1"/>
    <col min="2828" max="2828" width="9.85546875" customWidth="1"/>
    <col min="2829" max="2829" width="15.140625" customWidth="1"/>
    <col min="2830" max="2832" width="0" hidden="1" customWidth="1"/>
    <col min="2833" max="2833" width="14.7109375" customWidth="1"/>
    <col min="2834" max="2834" width="13.28515625" bestFit="1" customWidth="1"/>
    <col min="2835" max="2835" width="13.28515625" customWidth="1"/>
    <col min="2836" max="2836" width="10.42578125" bestFit="1" customWidth="1"/>
    <col min="2838" max="2838" width="11.5703125" bestFit="1" customWidth="1"/>
    <col min="3073" max="3073" width="13.42578125" customWidth="1"/>
    <col min="3074" max="3074" width="5.7109375" customWidth="1"/>
    <col min="3075" max="3076" width="0" hidden="1" customWidth="1"/>
    <col min="3077" max="3077" width="11.28515625" customWidth="1"/>
    <col min="3078" max="3078" width="7.28515625" customWidth="1"/>
    <col min="3079" max="3079" width="12" customWidth="1"/>
    <col min="3080" max="3080" width="0" hidden="1" customWidth="1"/>
    <col min="3081" max="3081" width="8.85546875" customWidth="1"/>
    <col min="3082" max="3082" width="11.28515625" customWidth="1"/>
    <col min="3083" max="3083" width="10.5703125" customWidth="1"/>
    <col min="3084" max="3084" width="9.85546875" customWidth="1"/>
    <col min="3085" max="3085" width="15.140625" customWidth="1"/>
    <col min="3086" max="3088" width="0" hidden="1" customWidth="1"/>
    <col min="3089" max="3089" width="14.7109375" customWidth="1"/>
    <col min="3090" max="3090" width="13.28515625" bestFit="1" customWidth="1"/>
    <col min="3091" max="3091" width="13.28515625" customWidth="1"/>
    <col min="3092" max="3092" width="10.42578125" bestFit="1" customWidth="1"/>
    <col min="3094" max="3094" width="11.5703125" bestFit="1" customWidth="1"/>
    <col min="3329" max="3329" width="13.42578125" customWidth="1"/>
    <col min="3330" max="3330" width="5.7109375" customWidth="1"/>
    <col min="3331" max="3332" width="0" hidden="1" customWidth="1"/>
    <col min="3333" max="3333" width="11.28515625" customWidth="1"/>
    <col min="3334" max="3334" width="7.28515625" customWidth="1"/>
    <col min="3335" max="3335" width="12" customWidth="1"/>
    <col min="3336" max="3336" width="0" hidden="1" customWidth="1"/>
    <col min="3337" max="3337" width="8.85546875" customWidth="1"/>
    <col min="3338" max="3338" width="11.28515625" customWidth="1"/>
    <col min="3339" max="3339" width="10.5703125" customWidth="1"/>
    <col min="3340" max="3340" width="9.85546875" customWidth="1"/>
    <col min="3341" max="3341" width="15.140625" customWidth="1"/>
    <col min="3342" max="3344" width="0" hidden="1" customWidth="1"/>
    <col min="3345" max="3345" width="14.7109375" customWidth="1"/>
    <col min="3346" max="3346" width="13.28515625" bestFit="1" customWidth="1"/>
    <col min="3347" max="3347" width="13.28515625" customWidth="1"/>
    <col min="3348" max="3348" width="10.42578125" bestFit="1" customWidth="1"/>
    <col min="3350" max="3350" width="11.5703125" bestFit="1" customWidth="1"/>
    <col min="3585" max="3585" width="13.42578125" customWidth="1"/>
    <col min="3586" max="3586" width="5.7109375" customWidth="1"/>
    <col min="3587" max="3588" width="0" hidden="1" customWidth="1"/>
    <col min="3589" max="3589" width="11.28515625" customWidth="1"/>
    <col min="3590" max="3590" width="7.28515625" customWidth="1"/>
    <col min="3591" max="3591" width="12" customWidth="1"/>
    <col min="3592" max="3592" width="0" hidden="1" customWidth="1"/>
    <col min="3593" max="3593" width="8.85546875" customWidth="1"/>
    <col min="3594" max="3594" width="11.28515625" customWidth="1"/>
    <col min="3595" max="3595" width="10.5703125" customWidth="1"/>
    <col min="3596" max="3596" width="9.85546875" customWidth="1"/>
    <col min="3597" max="3597" width="15.140625" customWidth="1"/>
    <col min="3598" max="3600" width="0" hidden="1" customWidth="1"/>
    <col min="3601" max="3601" width="14.7109375" customWidth="1"/>
    <col min="3602" max="3602" width="13.28515625" bestFit="1" customWidth="1"/>
    <col min="3603" max="3603" width="13.28515625" customWidth="1"/>
    <col min="3604" max="3604" width="10.42578125" bestFit="1" customWidth="1"/>
    <col min="3606" max="3606" width="11.5703125" bestFit="1" customWidth="1"/>
    <col min="3841" max="3841" width="13.42578125" customWidth="1"/>
    <col min="3842" max="3842" width="5.7109375" customWidth="1"/>
    <col min="3843" max="3844" width="0" hidden="1" customWidth="1"/>
    <col min="3845" max="3845" width="11.28515625" customWidth="1"/>
    <col min="3846" max="3846" width="7.28515625" customWidth="1"/>
    <col min="3847" max="3847" width="12" customWidth="1"/>
    <col min="3848" max="3848" width="0" hidden="1" customWidth="1"/>
    <col min="3849" max="3849" width="8.85546875" customWidth="1"/>
    <col min="3850" max="3850" width="11.28515625" customWidth="1"/>
    <col min="3851" max="3851" width="10.5703125" customWidth="1"/>
    <col min="3852" max="3852" width="9.85546875" customWidth="1"/>
    <col min="3853" max="3853" width="15.140625" customWidth="1"/>
    <col min="3854" max="3856" width="0" hidden="1" customWidth="1"/>
    <col min="3857" max="3857" width="14.7109375" customWidth="1"/>
    <col min="3858" max="3858" width="13.28515625" bestFit="1" customWidth="1"/>
    <col min="3859" max="3859" width="13.28515625" customWidth="1"/>
    <col min="3860" max="3860" width="10.42578125" bestFit="1" customWidth="1"/>
    <col min="3862" max="3862" width="11.5703125" bestFit="1" customWidth="1"/>
    <col min="4097" max="4097" width="13.42578125" customWidth="1"/>
    <col min="4098" max="4098" width="5.7109375" customWidth="1"/>
    <col min="4099" max="4100" width="0" hidden="1" customWidth="1"/>
    <col min="4101" max="4101" width="11.28515625" customWidth="1"/>
    <col min="4102" max="4102" width="7.28515625" customWidth="1"/>
    <col min="4103" max="4103" width="12" customWidth="1"/>
    <col min="4104" max="4104" width="0" hidden="1" customWidth="1"/>
    <col min="4105" max="4105" width="8.85546875" customWidth="1"/>
    <col min="4106" max="4106" width="11.28515625" customWidth="1"/>
    <col min="4107" max="4107" width="10.5703125" customWidth="1"/>
    <col min="4108" max="4108" width="9.85546875" customWidth="1"/>
    <col min="4109" max="4109" width="15.140625" customWidth="1"/>
    <col min="4110" max="4112" width="0" hidden="1" customWidth="1"/>
    <col min="4113" max="4113" width="14.7109375" customWidth="1"/>
    <col min="4114" max="4114" width="13.28515625" bestFit="1" customWidth="1"/>
    <col min="4115" max="4115" width="13.28515625" customWidth="1"/>
    <col min="4116" max="4116" width="10.42578125" bestFit="1" customWidth="1"/>
    <col min="4118" max="4118" width="11.5703125" bestFit="1" customWidth="1"/>
    <col min="4353" max="4353" width="13.42578125" customWidth="1"/>
    <col min="4354" max="4354" width="5.7109375" customWidth="1"/>
    <col min="4355" max="4356" width="0" hidden="1" customWidth="1"/>
    <col min="4357" max="4357" width="11.28515625" customWidth="1"/>
    <col min="4358" max="4358" width="7.28515625" customWidth="1"/>
    <col min="4359" max="4359" width="12" customWidth="1"/>
    <col min="4360" max="4360" width="0" hidden="1" customWidth="1"/>
    <col min="4361" max="4361" width="8.85546875" customWidth="1"/>
    <col min="4362" max="4362" width="11.28515625" customWidth="1"/>
    <col min="4363" max="4363" width="10.5703125" customWidth="1"/>
    <col min="4364" max="4364" width="9.85546875" customWidth="1"/>
    <col min="4365" max="4365" width="15.140625" customWidth="1"/>
    <col min="4366" max="4368" width="0" hidden="1" customWidth="1"/>
    <col min="4369" max="4369" width="14.7109375" customWidth="1"/>
    <col min="4370" max="4370" width="13.28515625" bestFit="1" customWidth="1"/>
    <col min="4371" max="4371" width="13.28515625" customWidth="1"/>
    <col min="4372" max="4372" width="10.42578125" bestFit="1" customWidth="1"/>
    <col min="4374" max="4374" width="11.5703125" bestFit="1" customWidth="1"/>
    <col min="4609" max="4609" width="13.42578125" customWidth="1"/>
    <col min="4610" max="4610" width="5.7109375" customWidth="1"/>
    <col min="4611" max="4612" width="0" hidden="1" customWidth="1"/>
    <col min="4613" max="4613" width="11.28515625" customWidth="1"/>
    <col min="4614" max="4614" width="7.28515625" customWidth="1"/>
    <col min="4615" max="4615" width="12" customWidth="1"/>
    <col min="4616" max="4616" width="0" hidden="1" customWidth="1"/>
    <col min="4617" max="4617" width="8.85546875" customWidth="1"/>
    <col min="4618" max="4618" width="11.28515625" customWidth="1"/>
    <col min="4619" max="4619" width="10.5703125" customWidth="1"/>
    <col min="4620" max="4620" width="9.85546875" customWidth="1"/>
    <col min="4621" max="4621" width="15.140625" customWidth="1"/>
    <col min="4622" max="4624" width="0" hidden="1" customWidth="1"/>
    <col min="4625" max="4625" width="14.7109375" customWidth="1"/>
    <col min="4626" max="4626" width="13.28515625" bestFit="1" customWidth="1"/>
    <col min="4627" max="4627" width="13.28515625" customWidth="1"/>
    <col min="4628" max="4628" width="10.42578125" bestFit="1" customWidth="1"/>
    <col min="4630" max="4630" width="11.5703125" bestFit="1" customWidth="1"/>
    <col min="4865" max="4865" width="13.42578125" customWidth="1"/>
    <col min="4866" max="4866" width="5.7109375" customWidth="1"/>
    <col min="4867" max="4868" width="0" hidden="1" customWidth="1"/>
    <col min="4869" max="4869" width="11.28515625" customWidth="1"/>
    <col min="4870" max="4870" width="7.28515625" customWidth="1"/>
    <col min="4871" max="4871" width="12" customWidth="1"/>
    <col min="4872" max="4872" width="0" hidden="1" customWidth="1"/>
    <col min="4873" max="4873" width="8.85546875" customWidth="1"/>
    <col min="4874" max="4874" width="11.28515625" customWidth="1"/>
    <col min="4875" max="4875" width="10.5703125" customWidth="1"/>
    <col min="4876" max="4876" width="9.85546875" customWidth="1"/>
    <col min="4877" max="4877" width="15.140625" customWidth="1"/>
    <col min="4878" max="4880" width="0" hidden="1" customWidth="1"/>
    <col min="4881" max="4881" width="14.7109375" customWidth="1"/>
    <col min="4882" max="4882" width="13.28515625" bestFit="1" customWidth="1"/>
    <col min="4883" max="4883" width="13.28515625" customWidth="1"/>
    <col min="4884" max="4884" width="10.42578125" bestFit="1" customWidth="1"/>
    <col min="4886" max="4886" width="11.5703125" bestFit="1" customWidth="1"/>
    <col min="5121" max="5121" width="13.42578125" customWidth="1"/>
    <col min="5122" max="5122" width="5.7109375" customWidth="1"/>
    <col min="5123" max="5124" width="0" hidden="1" customWidth="1"/>
    <col min="5125" max="5125" width="11.28515625" customWidth="1"/>
    <col min="5126" max="5126" width="7.28515625" customWidth="1"/>
    <col min="5127" max="5127" width="12" customWidth="1"/>
    <col min="5128" max="5128" width="0" hidden="1" customWidth="1"/>
    <col min="5129" max="5129" width="8.85546875" customWidth="1"/>
    <col min="5130" max="5130" width="11.28515625" customWidth="1"/>
    <col min="5131" max="5131" width="10.5703125" customWidth="1"/>
    <col min="5132" max="5132" width="9.85546875" customWidth="1"/>
    <col min="5133" max="5133" width="15.140625" customWidth="1"/>
    <col min="5134" max="5136" width="0" hidden="1" customWidth="1"/>
    <col min="5137" max="5137" width="14.7109375" customWidth="1"/>
    <col min="5138" max="5138" width="13.28515625" bestFit="1" customWidth="1"/>
    <col min="5139" max="5139" width="13.28515625" customWidth="1"/>
    <col min="5140" max="5140" width="10.42578125" bestFit="1" customWidth="1"/>
    <col min="5142" max="5142" width="11.5703125" bestFit="1" customWidth="1"/>
    <col min="5377" max="5377" width="13.42578125" customWidth="1"/>
    <col min="5378" max="5378" width="5.7109375" customWidth="1"/>
    <col min="5379" max="5380" width="0" hidden="1" customWidth="1"/>
    <col min="5381" max="5381" width="11.28515625" customWidth="1"/>
    <col min="5382" max="5382" width="7.28515625" customWidth="1"/>
    <col min="5383" max="5383" width="12" customWidth="1"/>
    <col min="5384" max="5384" width="0" hidden="1" customWidth="1"/>
    <col min="5385" max="5385" width="8.85546875" customWidth="1"/>
    <col min="5386" max="5386" width="11.28515625" customWidth="1"/>
    <col min="5387" max="5387" width="10.5703125" customWidth="1"/>
    <col min="5388" max="5388" width="9.85546875" customWidth="1"/>
    <col min="5389" max="5389" width="15.140625" customWidth="1"/>
    <col min="5390" max="5392" width="0" hidden="1" customWidth="1"/>
    <col min="5393" max="5393" width="14.7109375" customWidth="1"/>
    <col min="5394" max="5394" width="13.28515625" bestFit="1" customWidth="1"/>
    <col min="5395" max="5395" width="13.28515625" customWidth="1"/>
    <col min="5396" max="5396" width="10.42578125" bestFit="1" customWidth="1"/>
    <col min="5398" max="5398" width="11.5703125" bestFit="1" customWidth="1"/>
    <col min="5633" max="5633" width="13.42578125" customWidth="1"/>
    <col min="5634" max="5634" width="5.7109375" customWidth="1"/>
    <col min="5635" max="5636" width="0" hidden="1" customWidth="1"/>
    <col min="5637" max="5637" width="11.28515625" customWidth="1"/>
    <col min="5638" max="5638" width="7.28515625" customWidth="1"/>
    <col min="5639" max="5639" width="12" customWidth="1"/>
    <col min="5640" max="5640" width="0" hidden="1" customWidth="1"/>
    <col min="5641" max="5641" width="8.85546875" customWidth="1"/>
    <col min="5642" max="5642" width="11.28515625" customWidth="1"/>
    <col min="5643" max="5643" width="10.5703125" customWidth="1"/>
    <col min="5644" max="5644" width="9.85546875" customWidth="1"/>
    <col min="5645" max="5645" width="15.140625" customWidth="1"/>
    <col min="5646" max="5648" width="0" hidden="1" customWidth="1"/>
    <col min="5649" max="5649" width="14.7109375" customWidth="1"/>
    <col min="5650" max="5650" width="13.28515625" bestFit="1" customWidth="1"/>
    <col min="5651" max="5651" width="13.28515625" customWidth="1"/>
    <col min="5652" max="5652" width="10.42578125" bestFit="1" customWidth="1"/>
    <col min="5654" max="5654" width="11.5703125" bestFit="1" customWidth="1"/>
    <col min="5889" max="5889" width="13.42578125" customWidth="1"/>
    <col min="5890" max="5890" width="5.7109375" customWidth="1"/>
    <col min="5891" max="5892" width="0" hidden="1" customWidth="1"/>
    <col min="5893" max="5893" width="11.28515625" customWidth="1"/>
    <col min="5894" max="5894" width="7.28515625" customWidth="1"/>
    <col min="5895" max="5895" width="12" customWidth="1"/>
    <col min="5896" max="5896" width="0" hidden="1" customWidth="1"/>
    <col min="5897" max="5897" width="8.85546875" customWidth="1"/>
    <col min="5898" max="5898" width="11.28515625" customWidth="1"/>
    <col min="5899" max="5899" width="10.5703125" customWidth="1"/>
    <col min="5900" max="5900" width="9.85546875" customWidth="1"/>
    <col min="5901" max="5901" width="15.140625" customWidth="1"/>
    <col min="5902" max="5904" width="0" hidden="1" customWidth="1"/>
    <col min="5905" max="5905" width="14.7109375" customWidth="1"/>
    <col min="5906" max="5906" width="13.28515625" bestFit="1" customWidth="1"/>
    <col min="5907" max="5907" width="13.28515625" customWidth="1"/>
    <col min="5908" max="5908" width="10.42578125" bestFit="1" customWidth="1"/>
    <col min="5910" max="5910" width="11.5703125" bestFit="1" customWidth="1"/>
    <col min="6145" max="6145" width="13.42578125" customWidth="1"/>
    <col min="6146" max="6146" width="5.7109375" customWidth="1"/>
    <col min="6147" max="6148" width="0" hidden="1" customWidth="1"/>
    <col min="6149" max="6149" width="11.28515625" customWidth="1"/>
    <col min="6150" max="6150" width="7.28515625" customWidth="1"/>
    <col min="6151" max="6151" width="12" customWidth="1"/>
    <col min="6152" max="6152" width="0" hidden="1" customWidth="1"/>
    <col min="6153" max="6153" width="8.85546875" customWidth="1"/>
    <col min="6154" max="6154" width="11.28515625" customWidth="1"/>
    <col min="6155" max="6155" width="10.5703125" customWidth="1"/>
    <col min="6156" max="6156" width="9.85546875" customWidth="1"/>
    <col min="6157" max="6157" width="15.140625" customWidth="1"/>
    <col min="6158" max="6160" width="0" hidden="1" customWidth="1"/>
    <col min="6161" max="6161" width="14.7109375" customWidth="1"/>
    <col min="6162" max="6162" width="13.28515625" bestFit="1" customWidth="1"/>
    <col min="6163" max="6163" width="13.28515625" customWidth="1"/>
    <col min="6164" max="6164" width="10.42578125" bestFit="1" customWidth="1"/>
    <col min="6166" max="6166" width="11.5703125" bestFit="1" customWidth="1"/>
    <col min="6401" max="6401" width="13.42578125" customWidth="1"/>
    <col min="6402" max="6402" width="5.7109375" customWidth="1"/>
    <col min="6403" max="6404" width="0" hidden="1" customWidth="1"/>
    <col min="6405" max="6405" width="11.28515625" customWidth="1"/>
    <col min="6406" max="6406" width="7.28515625" customWidth="1"/>
    <col min="6407" max="6407" width="12" customWidth="1"/>
    <col min="6408" max="6408" width="0" hidden="1" customWidth="1"/>
    <col min="6409" max="6409" width="8.85546875" customWidth="1"/>
    <col min="6410" max="6410" width="11.28515625" customWidth="1"/>
    <col min="6411" max="6411" width="10.5703125" customWidth="1"/>
    <col min="6412" max="6412" width="9.85546875" customWidth="1"/>
    <col min="6413" max="6413" width="15.140625" customWidth="1"/>
    <col min="6414" max="6416" width="0" hidden="1" customWidth="1"/>
    <col min="6417" max="6417" width="14.7109375" customWidth="1"/>
    <col min="6418" max="6418" width="13.28515625" bestFit="1" customWidth="1"/>
    <col min="6419" max="6419" width="13.28515625" customWidth="1"/>
    <col min="6420" max="6420" width="10.42578125" bestFit="1" customWidth="1"/>
    <col min="6422" max="6422" width="11.5703125" bestFit="1" customWidth="1"/>
    <col min="6657" max="6657" width="13.42578125" customWidth="1"/>
    <col min="6658" max="6658" width="5.7109375" customWidth="1"/>
    <col min="6659" max="6660" width="0" hidden="1" customWidth="1"/>
    <col min="6661" max="6661" width="11.28515625" customWidth="1"/>
    <col min="6662" max="6662" width="7.28515625" customWidth="1"/>
    <col min="6663" max="6663" width="12" customWidth="1"/>
    <col min="6664" max="6664" width="0" hidden="1" customWidth="1"/>
    <col min="6665" max="6665" width="8.85546875" customWidth="1"/>
    <col min="6666" max="6666" width="11.28515625" customWidth="1"/>
    <col min="6667" max="6667" width="10.5703125" customWidth="1"/>
    <col min="6668" max="6668" width="9.85546875" customWidth="1"/>
    <col min="6669" max="6669" width="15.140625" customWidth="1"/>
    <col min="6670" max="6672" width="0" hidden="1" customWidth="1"/>
    <col min="6673" max="6673" width="14.7109375" customWidth="1"/>
    <col min="6674" max="6674" width="13.28515625" bestFit="1" customWidth="1"/>
    <col min="6675" max="6675" width="13.28515625" customWidth="1"/>
    <col min="6676" max="6676" width="10.42578125" bestFit="1" customWidth="1"/>
    <col min="6678" max="6678" width="11.5703125" bestFit="1" customWidth="1"/>
    <col min="6913" max="6913" width="13.42578125" customWidth="1"/>
    <col min="6914" max="6914" width="5.7109375" customWidth="1"/>
    <col min="6915" max="6916" width="0" hidden="1" customWidth="1"/>
    <col min="6917" max="6917" width="11.28515625" customWidth="1"/>
    <col min="6918" max="6918" width="7.28515625" customWidth="1"/>
    <col min="6919" max="6919" width="12" customWidth="1"/>
    <col min="6920" max="6920" width="0" hidden="1" customWidth="1"/>
    <col min="6921" max="6921" width="8.85546875" customWidth="1"/>
    <col min="6922" max="6922" width="11.28515625" customWidth="1"/>
    <col min="6923" max="6923" width="10.5703125" customWidth="1"/>
    <col min="6924" max="6924" width="9.85546875" customWidth="1"/>
    <col min="6925" max="6925" width="15.140625" customWidth="1"/>
    <col min="6926" max="6928" width="0" hidden="1" customWidth="1"/>
    <col min="6929" max="6929" width="14.7109375" customWidth="1"/>
    <col min="6930" max="6930" width="13.28515625" bestFit="1" customWidth="1"/>
    <col min="6931" max="6931" width="13.28515625" customWidth="1"/>
    <col min="6932" max="6932" width="10.42578125" bestFit="1" customWidth="1"/>
    <col min="6934" max="6934" width="11.5703125" bestFit="1" customWidth="1"/>
    <col min="7169" max="7169" width="13.42578125" customWidth="1"/>
    <col min="7170" max="7170" width="5.7109375" customWidth="1"/>
    <col min="7171" max="7172" width="0" hidden="1" customWidth="1"/>
    <col min="7173" max="7173" width="11.28515625" customWidth="1"/>
    <col min="7174" max="7174" width="7.28515625" customWidth="1"/>
    <col min="7175" max="7175" width="12" customWidth="1"/>
    <col min="7176" max="7176" width="0" hidden="1" customWidth="1"/>
    <col min="7177" max="7177" width="8.85546875" customWidth="1"/>
    <col min="7178" max="7178" width="11.28515625" customWidth="1"/>
    <col min="7179" max="7179" width="10.5703125" customWidth="1"/>
    <col min="7180" max="7180" width="9.85546875" customWidth="1"/>
    <col min="7181" max="7181" width="15.140625" customWidth="1"/>
    <col min="7182" max="7184" width="0" hidden="1" customWidth="1"/>
    <col min="7185" max="7185" width="14.7109375" customWidth="1"/>
    <col min="7186" max="7186" width="13.28515625" bestFit="1" customWidth="1"/>
    <col min="7187" max="7187" width="13.28515625" customWidth="1"/>
    <col min="7188" max="7188" width="10.42578125" bestFit="1" customWidth="1"/>
    <col min="7190" max="7190" width="11.5703125" bestFit="1" customWidth="1"/>
    <col min="7425" max="7425" width="13.42578125" customWidth="1"/>
    <col min="7426" max="7426" width="5.7109375" customWidth="1"/>
    <col min="7427" max="7428" width="0" hidden="1" customWidth="1"/>
    <col min="7429" max="7429" width="11.28515625" customWidth="1"/>
    <col min="7430" max="7430" width="7.28515625" customWidth="1"/>
    <col min="7431" max="7431" width="12" customWidth="1"/>
    <col min="7432" max="7432" width="0" hidden="1" customWidth="1"/>
    <col min="7433" max="7433" width="8.85546875" customWidth="1"/>
    <col min="7434" max="7434" width="11.28515625" customWidth="1"/>
    <col min="7435" max="7435" width="10.5703125" customWidth="1"/>
    <col min="7436" max="7436" width="9.85546875" customWidth="1"/>
    <col min="7437" max="7437" width="15.140625" customWidth="1"/>
    <col min="7438" max="7440" width="0" hidden="1" customWidth="1"/>
    <col min="7441" max="7441" width="14.7109375" customWidth="1"/>
    <col min="7442" max="7442" width="13.28515625" bestFit="1" customWidth="1"/>
    <col min="7443" max="7443" width="13.28515625" customWidth="1"/>
    <col min="7444" max="7444" width="10.42578125" bestFit="1" customWidth="1"/>
    <col min="7446" max="7446" width="11.5703125" bestFit="1" customWidth="1"/>
    <col min="7681" max="7681" width="13.42578125" customWidth="1"/>
    <col min="7682" max="7682" width="5.7109375" customWidth="1"/>
    <col min="7683" max="7684" width="0" hidden="1" customWidth="1"/>
    <col min="7685" max="7685" width="11.28515625" customWidth="1"/>
    <col min="7686" max="7686" width="7.28515625" customWidth="1"/>
    <col min="7687" max="7687" width="12" customWidth="1"/>
    <col min="7688" max="7688" width="0" hidden="1" customWidth="1"/>
    <col min="7689" max="7689" width="8.85546875" customWidth="1"/>
    <col min="7690" max="7690" width="11.28515625" customWidth="1"/>
    <col min="7691" max="7691" width="10.5703125" customWidth="1"/>
    <col min="7692" max="7692" width="9.85546875" customWidth="1"/>
    <col min="7693" max="7693" width="15.140625" customWidth="1"/>
    <col min="7694" max="7696" width="0" hidden="1" customWidth="1"/>
    <col min="7697" max="7697" width="14.7109375" customWidth="1"/>
    <col min="7698" max="7698" width="13.28515625" bestFit="1" customWidth="1"/>
    <col min="7699" max="7699" width="13.28515625" customWidth="1"/>
    <col min="7700" max="7700" width="10.42578125" bestFit="1" customWidth="1"/>
    <col min="7702" max="7702" width="11.5703125" bestFit="1" customWidth="1"/>
    <col min="7937" max="7937" width="13.42578125" customWidth="1"/>
    <col min="7938" max="7938" width="5.7109375" customWidth="1"/>
    <col min="7939" max="7940" width="0" hidden="1" customWidth="1"/>
    <col min="7941" max="7941" width="11.28515625" customWidth="1"/>
    <col min="7942" max="7942" width="7.28515625" customWidth="1"/>
    <col min="7943" max="7943" width="12" customWidth="1"/>
    <col min="7944" max="7944" width="0" hidden="1" customWidth="1"/>
    <col min="7945" max="7945" width="8.85546875" customWidth="1"/>
    <col min="7946" max="7946" width="11.28515625" customWidth="1"/>
    <col min="7947" max="7947" width="10.5703125" customWidth="1"/>
    <col min="7948" max="7948" width="9.85546875" customWidth="1"/>
    <col min="7949" max="7949" width="15.140625" customWidth="1"/>
    <col min="7950" max="7952" width="0" hidden="1" customWidth="1"/>
    <col min="7953" max="7953" width="14.7109375" customWidth="1"/>
    <col min="7954" max="7954" width="13.28515625" bestFit="1" customWidth="1"/>
    <col min="7955" max="7955" width="13.28515625" customWidth="1"/>
    <col min="7956" max="7956" width="10.42578125" bestFit="1" customWidth="1"/>
    <col min="7958" max="7958" width="11.5703125" bestFit="1" customWidth="1"/>
    <col min="8193" max="8193" width="13.42578125" customWidth="1"/>
    <col min="8194" max="8194" width="5.7109375" customWidth="1"/>
    <col min="8195" max="8196" width="0" hidden="1" customWidth="1"/>
    <col min="8197" max="8197" width="11.28515625" customWidth="1"/>
    <col min="8198" max="8198" width="7.28515625" customWidth="1"/>
    <col min="8199" max="8199" width="12" customWidth="1"/>
    <col min="8200" max="8200" width="0" hidden="1" customWidth="1"/>
    <col min="8201" max="8201" width="8.85546875" customWidth="1"/>
    <col min="8202" max="8202" width="11.28515625" customWidth="1"/>
    <col min="8203" max="8203" width="10.5703125" customWidth="1"/>
    <col min="8204" max="8204" width="9.85546875" customWidth="1"/>
    <col min="8205" max="8205" width="15.140625" customWidth="1"/>
    <col min="8206" max="8208" width="0" hidden="1" customWidth="1"/>
    <col min="8209" max="8209" width="14.7109375" customWidth="1"/>
    <col min="8210" max="8210" width="13.28515625" bestFit="1" customWidth="1"/>
    <col min="8211" max="8211" width="13.28515625" customWidth="1"/>
    <col min="8212" max="8212" width="10.42578125" bestFit="1" customWidth="1"/>
    <col min="8214" max="8214" width="11.5703125" bestFit="1" customWidth="1"/>
    <col min="8449" max="8449" width="13.42578125" customWidth="1"/>
    <col min="8450" max="8450" width="5.7109375" customWidth="1"/>
    <col min="8451" max="8452" width="0" hidden="1" customWidth="1"/>
    <col min="8453" max="8453" width="11.28515625" customWidth="1"/>
    <col min="8454" max="8454" width="7.28515625" customWidth="1"/>
    <col min="8455" max="8455" width="12" customWidth="1"/>
    <col min="8456" max="8456" width="0" hidden="1" customWidth="1"/>
    <col min="8457" max="8457" width="8.85546875" customWidth="1"/>
    <col min="8458" max="8458" width="11.28515625" customWidth="1"/>
    <col min="8459" max="8459" width="10.5703125" customWidth="1"/>
    <col min="8460" max="8460" width="9.85546875" customWidth="1"/>
    <col min="8461" max="8461" width="15.140625" customWidth="1"/>
    <col min="8462" max="8464" width="0" hidden="1" customWidth="1"/>
    <col min="8465" max="8465" width="14.7109375" customWidth="1"/>
    <col min="8466" max="8466" width="13.28515625" bestFit="1" customWidth="1"/>
    <col min="8467" max="8467" width="13.28515625" customWidth="1"/>
    <col min="8468" max="8468" width="10.42578125" bestFit="1" customWidth="1"/>
    <col min="8470" max="8470" width="11.5703125" bestFit="1" customWidth="1"/>
    <col min="8705" max="8705" width="13.42578125" customWidth="1"/>
    <col min="8706" max="8706" width="5.7109375" customWidth="1"/>
    <col min="8707" max="8708" width="0" hidden="1" customWidth="1"/>
    <col min="8709" max="8709" width="11.28515625" customWidth="1"/>
    <col min="8710" max="8710" width="7.28515625" customWidth="1"/>
    <col min="8711" max="8711" width="12" customWidth="1"/>
    <col min="8712" max="8712" width="0" hidden="1" customWidth="1"/>
    <col min="8713" max="8713" width="8.85546875" customWidth="1"/>
    <col min="8714" max="8714" width="11.28515625" customWidth="1"/>
    <col min="8715" max="8715" width="10.5703125" customWidth="1"/>
    <col min="8716" max="8716" width="9.85546875" customWidth="1"/>
    <col min="8717" max="8717" width="15.140625" customWidth="1"/>
    <col min="8718" max="8720" width="0" hidden="1" customWidth="1"/>
    <col min="8721" max="8721" width="14.7109375" customWidth="1"/>
    <col min="8722" max="8722" width="13.28515625" bestFit="1" customWidth="1"/>
    <col min="8723" max="8723" width="13.28515625" customWidth="1"/>
    <col min="8724" max="8724" width="10.42578125" bestFit="1" customWidth="1"/>
    <col min="8726" max="8726" width="11.5703125" bestFit="1" customWidth="1"/>
    <col min="8961" max="8961" width="13.42578125" customWidth="1"/>
    <col min="8962" max="8962" width="5.7109375" customWidth="1"/>
    <col min="8963" max="8964" width="0" hidden="1" customWidth="1"/>
    <col min="8965" max="8965" width="11.28515625" customWidth="1"/>
    <col min="8966" max="8966" width="7.28515625" customWidth="1"/>
    <col min="8967" max="8967" width="12" customWidth="1"/>
    <col min="8968" max="8968" width="0" hidden="1" customWidth="1"/>
    <col min="8969" max="8969" width="8.85546875" customWidth="1"/>
    <col min="8970" max="8970" width="11.28515625" customWidth="1"/>
    <col min="8971" max="8971" width="10.5703125" customWidth="1"/>
    <col min="8972" max="8972" width="9.85546875" customWidth="1"/>
    <col min="8973" max="8973" width="15.140625" customWidth="1"/>
    <col min="8974" max="8976" width="0" hidden="1" customWidth="1"/>
    <col min="8977" max="8977" width="14.7109375" customWidth="1"/>
    <col min="8978" max="8978" width="13.28515625" bestFit="1" customWidth="1"/>
    <col min="8979" max="8979" width="13.28515625" customWidth="1"/>
    <col min="8980" max="8980" width="10.42578125" bestFit="1" customWidth="1"/>
    <col min="8982" max="8982" width="11.5703125" bestFit="1" customWidth="1"/>
    <col min="9217" max="9217" width="13.42578125" customWidth="1"/>
    <col min="9218" max="9218" width="5.7109375" customWidth="1"/>
    <col min="9219" max="9220" width="0" hidden="1" customWidth="1"/>
    <col min="9221" max="9221" width="11.28515625" customWidth="1"/>
    <col min="9222" max="9222" width="7.28515625" customWidth="1"/>
    <col min="9223" max="9223" width="12" customWidth="1"/>
    <col min="9224" max="9224" width="0" hidden="1" customWidth="1"/>
    <col min="9225" max="9225" width="8.85546875" customWidth="1"/>
    <col min="9226" max="9226" width="11.28515625" customWidth="1"/>
    <col min="9227" max="9227" width="10.5703125" customWidth="1"/>
    <col min="9228" max="9228" width="9.85546875" customWidth="1"/>
    <col min="9229" max="9229" width="15.140625" customWidth="1"/>
    <col min="9230" max="9232" width="0" hidden="1" customWidth="1"/>
    <col min="9233" max="9233" width="14.7109375" customWidth="1"/>
    <col min="9234" max="9234" width="13.28515625" bestFit="1" customWidth="1"/>
    <col min="9235" max="9235" width="13.28515625" customWidth="1"/>
    <col min="9236" max="9236" width="10.42578125" bestFit="1" customWidth="1"/>
    <col min="9238" max="9238" width="11.5703125" bestFit="1" customWidth="1"/>
    <col min="9473" max="9473" width="13.42578125" customWidth="1"/>
    <col min="9474" max="9474" width="5.7109375" customWidth="1"/>
    <col min="9475" max="9476" width="0" hidden="1" customWidth="1"/>
    <col min="9477" max="9477" width="11.28515625" customWidth="1"/>
    <col min="9478" max="9478" width="7.28515625" customWidth="1"/>
    <col min="9479" max="9479" width="12" customWidth="1"/>
    <col min="9480" max="9480" width="0" hidden="1" customWidth="1"/>
    <col min="9481" max="9481" width="8.85546875" customWidth="1"/>
    <col min="9482" max="9482" width="11.28515625" customWidth="1"/>
    <col min="9483" max="9483" width="10.5703125" customWidth="1"/>
    <col min="9484" max="9484" width="9.85546875" customWidth="1"/>
    <col min="9485" max="9485" width="15.140625" customWidth="1"/>
    <col min="9486" max="9488" width="0" hidden="1" customWidth="1"/>
    <col min="9489" max="9489" width="14.7109375" customWidth="1"/>
    <col min="9490" max="9490" width="13.28515625" bestFit="1" customWidth="1"/>
    <col min="9491" max="9491" width="13.28515625" customWidth="1"/>
    <col min="9492" max="9492" width="10.42578125" bestFit="1" customWidth="1"/>
    <col min="9494" max="9494" width="11.5703125" bestFit="1" customWidth="1"/>
    <col min="9729" max="9729" width="13.42578125" customWidth="1"/>
    <col min="9730" max="9730" width="5.7109375" customWidth="1"/>
    <col min="9731" max="9732" width="0" hidden="1" customWidth="1"/>
    <col min="9733" max="9733" width="11.28515625" customWidth="1"/>
    <col min="9734" max="9734" width="7.28515625" customWidth="1"/>
    <col min="9735" max="9735" width="12" customWidth="1"/>
    <col min="9736" max="9736" width="0" hidden="1" customWidth="1"/>
    <col min="9737" max="9737" width="8.85546875" customWidth="1"/>
    <col min="9738" max="9738" width="11.28515625" customWidth="1"/>
    <col min="9739" max="9739" width="10.5703125" customWidth="1"/>
    <col min="9740" max="9740" width="9.85546875" customWidth="1"/>
    <col min="9741" max="9741" width="15.140625" customWidth="1"/>
    <col min="9742" max="9744" width="0" hidden="1" customWidth="1"/>
    <col min="9745" max="9745" width="14.7109375" customWidth="1"/>
    <col min="9746" max="9746" width="13.28515625" bestFit="1" customWidth="1"/>
    <col min="9747" max="9747" width="13.28515625" customWidth="1"/>
    <col min="9748" max="9748" width="10.42578125" bestFit="1" customWidth="1"/>
    <col min="9750" max="9750" width="11.5703125" bestFit="1" customWidth="1"/>
    <col min="9985" max="9985" width="13.42578125" customWidth="1"/>
    <col min="9986" max="9986" width="5.7109375" customWidth="1"/>
    <col min="9987" max="9988" width="0" hidden="1" customWidth="1"/>
    <col min="9989" max="9989" width="11.28515625" customWidth="1"/>
    <col min="9990" max="9990" width="7.28515625" customWidth="1"/>
    <col min="9991" max="9991" width="12" customWidth="1"/>
    <col min="9992" max="9992" width="0" hidden="1" customWidth="1"/>
    <col min="9993" max="9993" width="8.85546875" customWidth="1"/>
    <col min="9994" max="9994" width="11.28515625" customWidth="1"/>
    <col min="9995" max="9995" width="10.5703125" customWidth="1"/>
    <col min="9996" max="9996" width="9.85546875" customWidth="1"/>
    <col min="9997" max="9997" width="15.140625" customWidth="1"/>
    <col min="9998" max="10000" width="0" hidden="1" customWidth="1"/>
    <col min="10001" max="10001" width="14.7109375" customWidth="1"/>
    <col min="10002" max="10002" width="13.28515625" bestFit="1" customWidth="1"/>
    <col min="10003" max="10003" width="13.28515625" customWidth="1"/>
    <col min="10004" max="10004" width="10.42578125" bestFit="1" customWidth="1"/>
    <col min="10006" max="10006" width="11.5703125" bestFit="1" customWidth="1"/>
    <col min="10241" max="10241" width="13.42578125" customWidth="1"/>
    <col min="10242" max="10242" width="5.7109375" customWidth="1"/>
    <col min="10243" max="10244" width="0" hidden="1" customWidth="1"/>
    <col min="10245" max="10245" width="11.28515625" customWidth="1"/>
    <col min="10246" max="10246" width="7.28515625" customWidth="1"/>
    <col min="10247" max="10247" width="12" customWidth="1"/>
    <col min="10248" max="10248" width="0" hidden="1" customWidth="1"/>
    <col min="10249" max="10249" width="8.85546875" customWidth="1"/>
    <col min="10250" max="10250" width="11.28515625" customWidth="1"/>
    <col min="10251" max="10251" width="10.5703125" customWidth="1"/>
    <col min="10252" max="10252" width="9.85546875" customWidth="1"/>
    <col min="10253" max="10253" width="15.140625" customWidth="1"/>
    <col min="10254" max="10256" width="0" hidden="1" customWidth="1"/>
    <col min="10257" max="10257" width="14.7109375" customWidth="1"/>
    <col min="10258" max="10258" width="13.28515625" bestFit="1" customWidth="1"/>
    <col min="10259" max="10259" width="13.28515625" customWidth="1"/>
    <col min="10260" max="10260" width="10.42578125" bestFit="1" customWidth="1"/>
    <col min="10262" max="10262" width="11.5703125" bestFit="1" customWidth="1"/>
    <col min="10497" max="10497" width="13.42578125" customWidth="1"/>
    <col min="10498" max="10498" width="5.7109375" customWidth="1"/>
    <col min="10499" max="10500" width="0" hidden="1" customWidth="1"/>
    <col min="10501" max="10501" width="11.28515625" customWidth="1"/>
    <col min="10502" max="10502" width="7.28515625" customWidth="1"/>
    <col min="10503" max="10503" width="12" customWidth="1"/>
    <col min="10504" max="10504" width="0" hidden="1" customWidth="1"/>
    <col min="10505" max="10505" width="8.85546875" customWidth="1"/>
    <col min="10506" max="10506" width="11.28515625" customWidth="1"/>
    <col min="10507" max="10507" width="10.5703125" customWidth="1"/>
    <col min="10508" max="10508" width="9.85546875" customWidth="1"/>
    <col min="10509" max="10509" width="15.140625" customWidth="1"/>
    <col min="10510" max="10512" width="0" hidden="1" customWidth="1"/>
    <col min="10513" max="10513" width="14.7109375" customWidth="1"/>
    <col min="10514" max="10514" width="13.28515625" bestFit="1" customWidth="1"/>
    <col min="10515" max="10515" width="13.28515625" customWidth="1"/>
    <col min="10516" max="10516" width="10.42578125" bestFit="1" customWidth="1"/>
    <col min="10518" max="10518" width="11.5703125" bestFit="1" customWidth="1"/>
    <col min="10753" max="10753" width="13.42578125" customWidth="1"/>
    <col min="10754" max="10754" width="5.7109375" customWidth="1"/>
    <col min="10755" max="10756" width="0" hidden="1" customWidth="1"/>
    <col min="10757" max="10757" width="11.28515625" customWidth="1"/>
    <col min="10758" max="10758" width="7.28515625" customWidth="1"/>
    <col min="10759" max="10759" width="12" customWidth="1"/>
    <col min="10760" max="10760" width="0" hidden="1" customWidth="1"/>
    <col min="10761" max="10761" width="8.85546875" customWidth="1"/>
    <col min="10762" max="10762" width="11.28515625" customWidth="1"/>
    <col min="10763" max="10763" width="10.5703125" customWidth="1"/>
    <col min="10764" max="10764" width="9.85546875" customWidth="1"/>
    <col min="10765" max="10765" width="15.140625" customWidth="1"/>
    <col min="10766" max="10768" width="0" hidden="1" customWidth="1"/>
    <col min="10769" max="10769" width="14.7109375" customWidth="1"/>
    <col min="10770" max="10770" width="13.28515625" bestFit="1" customWidth="1"/>
    <col min="10771" max="10771" width="13.28515625" customWidth="1"/>
    <col min="10772" max="10772" width="10.42578125" bestFit="1" customWidth="1"/>
    <col min="10774" max="10774" width="11.5703125" bestFit="1" customWidth="1"/>
    <col min="11009" max="11009" width="13.42578125" customWidth="1"/>
    <col min="11010" max="11010" width="5.7109375" customWidth="1"/>
    <col min="11011" max="11012" width="0" hidden="1" customWidth="1"/>
    <col min="11013" max="11013" width="11.28515625" customWidth="1"/>
    <col min="11014" max="11014" width="7.28515625" customWidth="1"/>
    <col min="11015" max="11015" width="12" customWidth="1"/>
    <col min="11016" max="11016" width="0" hidden="1" customWidth="1"/>
    <col min="11017" max="11017" width="8.85546875" customWidth="1"/>
    <col min="11018" max="11018" width="11.28515625" customWidth="1"/>
    <col min="11019" max="11019" width="10.5703125" customWidth="1"/>
    <col min="11020" max="11020" width="9.85546875" customWidth="1"/>
    <col min="11021" max="11021" width="15.140625" customWidth="1"/>
    <col min="11022" max="11024" width="0" hidden="1" customWidth="1"/>
    <col min="11025" max="11025" width="14.7109375" customWidth="1"/>
    <col min="11026" max="11026" width="13.28515625" bestFit="1" customWidth="1"/>
    <col min="11027" max="11027" width="13.28515625" customWidth="1"/>
    <col min="11028" max="11028" width="10.42578125" bestFit="1" customWidth="1"/>
    <col min="11030" max="11030" width="11.5703125" bestFit="1" customWidth="1"/>
    <col min="11265" max="11265" width="13.42578125" customWidth="1"/>
    <col min="11266" max="11266" width="5.7109375" customWidth="1"/>
    <col min="11267" max="11268" width="0" hidden="1" customWidth="1"/>
    <col min="11269" max="11269" width="11.28515625" customWidth="1"/>
    <col min="11270" max="11270" width="7.28515625" customWidth="1"/>
    <col min="11271" max="11271" width="12" customWidth="1"/>
    <col min="11272" max="11272" width="0" hidden="1" customWidth="1"/>
    <col min="11273" max="11273" width="8.85546875" customWidth="1"/>
    <col min="11274" max="11274" width="11.28515625" customWidth="1"/>
    <col min="11275" max="11275" width="10.5703125" customWidth="1"/>
    <col min="11276" max="11276" width="9.85546875" customWidth="1"/>
    <col min="11277" max="11277" width="15.140625" customWidth="1"/>
    <col min="11278" max="11280" width="0" hidden="1" customWidth="1"/>
    <col min="11281" max="11281" width="14.7109375" customWidth="1"/>
    <col min="11282" max="11282" width="13.28515625" bestFit="1" customWidth="1"/>
    <col min="11283" max="11283" width="13.28515625" customWidth="1"/>
    <col min="11284" max="11284" width="10.42578125" bestFit="1" customWidth="1"/>
    <col min="11286" max="11286" width="11.5703125" bestFit="1" customWidth="1"/>
    <col min="11521" max="11521" width="13.42578125" customWidth="1"/>
    <col min="11522" max="11522" width="5.7109375" customWidth="1"/>
    <col min="11523" max="11524" width="0" hidden="1" customWidth="1"/>
    <col min="11525" max="11525" width="11.28515625" customWidth="1"/>
    <col min="11526" max="11526" width="7.28515625" customWidth="1"/>
    <col min="11527" max="11527" width="12" customWidth="1"/>
    <col min="11528" max="11528" width="0" hidden="1" customWidth="1"/>
    <col min="11529" max="11529" width="8.85546875" customWidth="1"/>
    <col min="11530" max="11530" width="11.28515625" customWidth="1"/>
    <col min="11531" max="11531" width="10.5703125" customWidth="1"/>
    <col min="11532" max="11532" width="9.85546875" customWidth="1"/>
    <col min="11533" max="11533" width="15.140625" customWidth="1"/>
    <col min="11534" max="11536" width="0" hidden="1" customWidth="1"/>
    <col min="11537" max="11537" width="14.7109375" customWidth="1"/>
    <col min="11538" max="11538" width="13.28515625" bestFit="1" customWidth="1"/>
    <col min="11539" max="11539" width="13.28515625" customWidth="1"/>
    <col min="11540" max="11540" width="10.42578125" bestFit="1" customWidth="1"/>
    <col min="11542" max="11542" width="11.5703125" bestFit="1" customWidth="1"/>
    <col min="11777" max="11777" width="13.42578125" customWidth="1"/>
    <col min="11778" max="11778" width="5.7109375" customWidth="1"/>
    <col min="11779" max="11780" width="0" hidden="1" customWidth="1"/>
    <col min="11781" max="11781" width="11.28515625" customWidth="1"/>
    <col min="11782" max="11782" width="7.28515625" customWidth="1"/>
    <col min="11783" max="11783" width="12" customWidth="1"/>
    <col min="11784" max="11784" width="0" hidden="1" customWidth="1"/>
    <col min="11785" max="11785" width="8.85546875" customWidth="1"/>
    <col min="11786" max="11786" width="11.28515625" customWidth="1"/>
    <col min="11787" max="11787" width="10.5703125" customWidth="1"/>
    <col min="11788" max="11788" width="9.85546875" customWidth="1"/>
    <col min="11789" max="11789" width="15.140625" customWidth="1"/>
    <col min="11790" max="11792" width="0" hidden="1" customWidth="1"/>
    <col min="11793" max="11793" width="14.7109375" customWidth="1"/>
    <col min="11794" max="11794" width="13.28515625" bestFit="1" customWidth="1"/>
    <col min="11795" max="11795" width="13.28515625" customWidth="1"/>
    <col min="11796" max="11796" width="10.42578125" bestFit="1" customWidth="1"/>
    <col min="11798" max="11798" width="11.5703125" bestFit="1" customWidth="1"/>
    <col min="12033" max="12033" width="13.42578125" customWidth="1"/>
    <col min="12034" max="12034" width="5.7109375" customWidth="1"/>
    <col min="12035" max="12036" width="0" hidden="1" customWidth="1"/>
    <col min="12037" max="12037" width="11.28515625" customWidth="1"/>
    <col min="12038" max="12038" width="7.28515625" customWidth="1"/>
    <col min="12039" max="12039" width="12" customWidth="1"/>
    <col min="12040" max="12040" width="0" hidden="1" customWidth="1"/>
    <col min="12041" max="12041" width="8.85546875" customWidth="1"/>
    <col min="12042" max="12042" width="11.28515625" customWidth="1"/>
    <col min="12043" max="12043" width="10.5703125" customWidth="1"/>
    <col min="12044" max="12044" width="9.85546875" customWidth="1"/>
    <col min="12045" max="12045" width="15.140625" customWidth="1"/>
    <col min="12046" max="12048" width="0" hidden="1" customWidth="1"/>
    <col min="12049" max="12049" width="14.7109375" customWidth="1"/>
    <col min="12050" max="12050" width="13.28515625" bestFit="1" customWidth="1"/>
    <col min="12051" max="12051" width="13.28515625" customWidth="1"/>
    <col min="12052" max="12052" width="10.42578125" bestFit="1" customWidth="1"/>
    <col min="12054" max="12054" width="11.5703125" bestFit="1" customWidth="1"/>
    <col min="12289" max="12289" width="13.42578125" customWidth="1"/>
    <col min="12290" max="12290" width="5.7109375" customWidth="1"/>
    <col min="12291" max="12292" width="0" hidden="1" customWidth="1"/>
    <col min="12293" max="12293" width="11.28515625" customWidth="1"/>
    <col min="12294" max="12294" width="7.28515625" customWidth="1"/>
    <col min="12295" max="12295" width="12" customWidth="1"/>
    <col min="12296" max="12296" width="0" hidden="1" customWidth="1"/>
    <col min="12297" max="12297" width="8.85546875" customWidth="1"/>
    <col min="12298" max="12298" width="11.28515625" customWidth="1"/>
    <col min="12299" max="12299" width="10.5703125" customWidth="1"/>
    <col min="12300" max="12300" width="9.85546875" customWidth="1"/>
    <col min="12301" max="12301" width="15.140625" customWidth="1"/>
    <col min="12302" max="12304" width="0" hidden="1" customWidth="1"/>
    <col min="12305" max="12305" width="14.7109375" customWidth="1"/>
    <col min="12306" max="12306" width="13.28515625" bestFit="1" customWidth="1"/>
    <col min="12307" max="12307" width="13.28515625" customWidth="1"/>
    <col min="12308" max="12308" width="10.42578125" bestFit="1" customWidth="1"/>
    <col min="12310" max="12310" width="11.5703125" bestFit="1" customWidth="1"/>
    <col min="12545" max="12545" width="13.42578125" customWidth="1"/>
    <col min="12546" max="12546" width="5.7109375" customWidth="1"/>
    <col min="12547" max="12548" width="0" hidden="1" customWidth="1"/>
    <col min="12549" max="12549" width="11.28515625" customWidth="1"/>
    <col min="12550" max="12550" width="7.28515625" customWidth="1"/>
    <col min="12551" max="12551" width="12" customWidth="1"/>
    <col min="12552" max="12552" width="0" hidden="1" customWidth="1"/>
    <col min="12553" max="12553" width="8.85546875" customWidth="1"/>
    <col min="12554" max="12554" width="11.28515625" customWidth="1"/>
    <col min="12555" max="12555" width="10.5703125" customWidth="1"/>
    <col min="12556" max="12556" width="9.85546875" customWidth="1"/>
    <col min="12557" max="12557" width="15.140625" customWidth="1"/>
    <col min="12558" max="12560" width="0" hidden="1" customWidth="1"/>
    <col min="12561" max="12561" width="14.7109375" customWidth="1"/>
    <col min="12562" max="12562" width="13.28515625" bestFit="1" customWidth="1"/>
    <col min="12563" max="12563" width="13.28515625" customWidth="1"/>
    <col min="12564" max="12564" width="10.42578125" bestFit="1" customWidth="1"/>
    <col min="12566" max="12566" width="11.5703125" bestFit="1" customWidth="1"/>
    <col min="12801" max="12801" width="13.42578125" customWidth="1"/>
    <col min="12802" max="12802" width="5.7109375" customWidth="1"/>
    <col min="12803" max="12804" width="0" hidden="1" customWidth="1"/>
    <col min="12805" max="12805" width="11.28515625" customWidth="1"/>
    <col min="12806" max="12806" width="7.28515625" customWidth="1"/>
    <col min="12807" max="12807" width="12" customWidth="1"/>
    <col min="12808" max="12808" width="0" hidden="1" customWidth="1"/>
    <col min="12809" max="12809" width="8.85546875" customWidth="1"/>
    <col min="12810" max="12810" width="11.28515625" customWidth="1"/>
    <col min="12811" max="12811" width="10.5703125" customWidth="1"/>
    <col min="12812" max="12812" width="9.85546875" customWidth="1"/>
    <col min="12813" max="12813" width="15.140625" customWidth="1"/>
    <col min="12814" max="12816" width="0" hidden="1" customWidth="1"/>
    <col min="12817" max="12817" width="14.7109375" customWidth="1"/>
    <col min="12818" max="12818" width="13.28515625" bestFit="1" customWidth="1"/>
    <col min="12819" max="12819" width="13.28515625" customWidth="1"/>
    <col min="12820" max="12820" width="10.42578125" bestFit="1" customWidth="1"/>
    <col min="12822" max="12822" width="11.5703125" bestFit="1" customWidth="1"/>
    <col min="13057" max="13057" width="13.42578125" customWidth="1"/>
    <col min="13058" max="13058" width="5.7109375" customWidth="1"/>
    <col min="13059" max="13060" width="0" hidden="1" customWidth="1"/>
    <col min="13061" max="13061" width="11.28515625" customWidth="1"/>
    <col min="13062" max="13062" width="7.28515625" customWidth="1"/>
    <col min="13063" max="13063" width="12" customWidth="1"/>
    <col min="13064" max="13064" width="0" hidden="1" customWidth="1"/>
    <col min="13065" max="13065" width="8.85546875" customWidth="1"/>
    <col min="13066" max="13066" width="11.28515625" customWidth="1"/>
    <col min="13067" max="13067" width="10.5703125" customWidth="1"/>
    <col min="13068" max="13068" width="9.85546875" customWidth="1"/>
    <col min="13069" max="13069" width="15.140625" customWidth="1"/>
    <col min="13070" max="13072" width="0" hidden="1" customWidth="1"/>
    <col min="13073" max="13073" width="14.7109375" customWidth="1"/>
    <col min="13074" max="13074" width="13.28515625" bestFit="1" customWidth="1"/>
    <col min="13075" max="13075" width="13.28515625" customWidth="1"/>
    <col min="13076" max="13076" width="10.42578125" bestFit="1" customWidth="1"/>
    <col min="13078" max="13078" width="11.5703125" bestFit="1" customWidth="1"/>
    <col min="13313" max="13313" width="13.42578125" customWidth="1"/>
    <col min="13314" max="13314" width="5.7109375" customWidth="1"/>
    <col min="13315" max="13316" width="0" hidden="1" customWidth="1"/>
    <col min="13317" max="13317" width="11.28515625" customWidth="1"/>
    <col min="13318" max="13318" width="7.28515625" customWidth="1"/>
    <col min="13319" max="13319" width="12" customWidth="1"/>
    <col min="13320" max="13320" width="0" hidden="1" customWidth="1"/>
    <col min="13321" max="13321" width="8.85546875" customWidth="1"/>
    <col min="13322" max="13322" width="11.28515625" customWidth="1"/>
    <col min="13323" max="13323" width="10.5703125" customWidth="1"/>
    <col min="13324" max="13324" width="9.85546875" customWidth="1"/>
    <col min="13325" max="13325" width="15.140625" customWidth="1"/>
    <col min="13326" max="13328" width="0" hidden="1" customWidth="1"/>
    <col min="13329" max="13329" width="14.7109375" customWidth="1"/>
    <col min="13330" max="13330" width="13.28515625" bestFit="1" customWidth="1"/>
    <col min="13331" max="13331" width="13.28515625" customWidth="1"/>
    <col min="13332" max="13332" width="10.42578125" bestFit="1" customWidth="1"/>
    <col min="13334" max="13334" width="11.5703125" bestFit="1" customWidth="1"/>
    <col min="13569" max="13569" width="13.42578125" customWidth="1"/>
    <col min="13570" max="13570" width="5.7109375" customWidth="1"/>
    <col min="13571" max="13572" width="0" hidden="1" customWidth="1"/>
    <col min="13573" max="13573" width="11.28515625" customWidth="1"/>
    <col min="13574" max="13574" width="7.28515625" customWidth="1"/>
    <col min="13575" max="13575" width="12" customWidth="1"/>
    <col min="13576" max="13576" width="0" hidden="1" customWidth="1"/>
    <col min="13577" max="13577" width="8.85546875" customWidth="1"/>
    <col min="13578" max="13578" width="11.28515625" customWidth="1"/>
    <col min="13579" max="13579" width="10.5703125" customWidth="1"/>
    <col min="13580" max="13580" width="9.85546875" customWidth="1"/>
    <col min="13581" max="13581" width="15.140625" customWidth="1"/>
    <col min="13582" max="13584" width="0" hidden="1" customWidth="1"/>
    <col min="13585" max="13585" width="14.7109375" customWidth="1"/>
    <col min="13586" max="13586" width="13.28515625" bestFit="1" customWidth="1"/>
    <col min="13587" max="13587" width="13.28515625" customWidth="1"/>
    <col min="13588" max="13588" width="10.42578125" bestFit="1" customWidth="1"/>
    <col min="13590" max="13590" width="11.5703125" bestFit="1" customWidth="1"/>
    <col min="13825" max="13825" width="13.42578125" customWidth="1"/>
    <col min="13826" max="13826" width="5.7109375" customWidth="1"/>
    <col min="13827" max="13828" width="0" hidden="1" customWidth="1"/>
    <col min="13829" max="13829" width="11.28515625" customWidth="1"/>
    <col min="13830" max="13830" width="7.28515625" customWidth="1"/>
    <col min="13831" max="13831" width="12" customWidth="1"/>
    <col min="13832" max="13832" width="0" hidden="1" customWidth="1"/>
    <col min="13833" max="13833" width="8.85546875" customWidth="1"/>
    <col min="13834" max="13834" width="11.28515625" customWidth="1"/>
    <col min="13835" max="13835" width="10.5703125" customWidth="1"/>
    <col min="13836" max="13836" width="9.85546875" customWidth="1"/>
    <col min="13837" max="13837" width="15.140625" customWidth="1"/>
    <col min="13838" max="13840" width="0" hidden="1" customWidth="1"/>
    <col min="13841" max="13841" width="14.7109375" customWidth="1"/>
    <col min="13842" max="13842" width="13.28515625" bestFit="1" customWidth="1"/>
    <col min="13843" max="13843" width="13.28515625" customWidth="1"/>
    <col min="13844" max="13844" width="10.42578125" bestFit="1" customWidth="1"/>
    <col min="13846" max="13846" width="11.5703125" bestFit="1" customWidth="1"/>
    <col min="14081" max="14081" width="13.42578125" customWidth="1"/>
    <col min="14082" max="14082" width="5.7109375" customWidth="1"/>
    <col min="14083" max="14084" width="0" hidden="1" customWidth="1"/>
    <col min="14085" max="14085" width="11.28515625" customWidth="1"/>
    <col min="14086" max="14086" width="7.28515625" customWidth="1"/>
    <col min="14087" max="14087" width="12" customWidth="1"/>
    <col min="14088" max="14088" width="0" hidden="1" customWidth="1"/>
    <col min="14089" max="14089" width="8.85546875" customWidth="1"/>
    <col min="14090" max="14090" width="11.28515625" customWidth="1"/>
    <col min="14091" max="14091" width="10.5703125" customWidth="1"/>
    <col min="14092" max="14092" width="9.85546875" customWidth="1"/>
    <col min="14093" max="14093" width="15.140625" customWidth="1"/>
    <col min="14094" max="14096" width="0" hidden="1" customWidth="1"/>
    <col min="14097" max="14097" width="14.7109375" customWidth="1"/>
    <col min="14098" max="14098" width="13.28515625" bestFit="1" customWidth="1"/>
    <col min="14099" max="14099" width="13.28515625" customWidth="1"/>
    <col min="14100" max="14100" width="10.42578125" bestFit="1" customWidth="1"/>
    <col min="14102" max="14102" width="11.5703125" bestFit="1" customWidth="1"/>
    <col min="14337" max="14337" width="13.42578125" customWidth="1"/>
    <col min="14338" max="14338" width="5.7109375" customWidth="1"/>
    <col min="14339" max="14340" width="0" hidden="1" customWidth="1"/>
    <col min="14341" max="14341" width="11.28515625" customWidth="1"/>
    <col min="14342" max="14342" width="7.28515625" customWidth="1"/>
    <col min="14343" max="14343" width="12" customWidth="1"/>
    <col min="14344" max="14344" width="0" hidden="1" customWidth="1"/>
    <col min="14345" max="14345" width="8.85546875" customWidth="1"/>
    <col min="14346" max="14346" width="11.28515625" customWidth="1"/>
    <col min="14347" max="14347" width="10.5703125" customWidth="1"/>
    <col min="14348" max="14348" width="9.85546875" customWidth="1"/>
    <col min="14349" max="14349" width="15.140625" customWidth="1"/>
    <col min="14350" max="14352" width="0" hidden="1" customWidth="1"/>
    <col min="14353" max="14353" width="14.7109375" customWidth="1"/>
    <col min="14354" max="14354" width="13.28515625" bestFit="1" customWidth="1"/>
    <col min="14355" max="14355" width="13.28515625" customWidth="1"/>
    <col min="14356" max="14356" width="10.42578125" bestFit="1" customWidth="1"/>
    <col min="14358" max="14358" width="11.5703125" bestFit="1" customWidth="1"/>
    <col min="14593" max="14593" width="13.42578125" customWidth="1"/>
    <col min="14594" max="14594" width="5.7109375" customWidth="1"/>
    <col min="14595" max="14596" width="0" hidden="1" customWidth="1"/>
    <col min="14597" max="14597" width="11.28515625" customWidth="1"/>
    <col min="14598" max="14598" width="7.28515625" customWidth="1"/>
    <col min="14599" max="14599" width="12" customWidth="1"/>
    <col min="14600" max="14600" width="0" hidden="1" customWidth="1"/>
    <col min="14601" max="14601" width="8.85546875" customWidth="1"/>
    <col min="14602" max="14602" width="11.28515625" customWidth="1"/>
    <col min="14603" max="14603" width="10.5703125" customWidth="1"/>
    <col min="14604" max="14604" width="9.85546875" customWidth="1"/>
    <col min="14605" max="14605" width="15.140625" customWidth="1"/>
    <col min="14606" max="14608" width="0" hidden="1" customWidth="1"/>
    <col min="14609" max="14609" width="14.7109375" customWidth="1"/>
    <col min="14610" max="14610" width="13.28515625" bestFit="1" customWidth="1"/>
    <col min="14611" max="14611" width="13.28515625" customWidth="1"/>
    <col min="14612" max="14612" width="10.42578125" bestFit="1" customWidth="1"/>
    <col min="14614" max="14614" width="11.5703125" bestFit="1" customWidth="1"/>
    <col min="14849" max="14849" width="13.42578125" customWidth="1"/>
    <col min="14850" max="14850" width="5.7109375" customWidth="1"/>
    <col min="14851" max="14852" width="0" hidden="1" customWidth="1"/>
    <col min="14853" max="14853" width="11.28515625" customWidth="1"/>
    <col min="14854" max="14854" width="7.28515625" customWidth="1"/>
    <col min="14855" max="14855" width="12" customWidth="1"/>
    <col min="14856" max="14856" width="0" hidden="1" customWidth="1"/>
    <col min="14857" max="14857" width="8.85546875" customWidth="1"/>
    <col min="14858" max="14858" width="11.28515625" customWidth="1"/>
    <col min="14859" max="14859" width="10.5703125" customWidth="1"/>
    <col min="14860" max="14860" width="9.85546875" customWidth="1"/>
    <col min="14861" max="14861" width="15.140625" customWidth="1"/>
    <col min="14862" max="14864" width="0" hidden="1" customWidth="1"/>
    <col min="14865" max="14865" width="14.7109375" customWidth="1"/>
    <col min="14866" max="14866" width="13.28515625" bestFit="1" customWidth="1"/>
    <col min="14867" max="14867" width="13.28515625" customWidth="1"/>
    <col min="14868" max="14868" width="10.42578125" bestFit="1" customWidth="1"/>
    <col min="14870" max="14870" width="11.5703125" bestFit="1" customWidth="1"/>
    <col min="15105" max="15105" width="13.42578125" customWidth="1"/>
    <col min="15106" max="15106" width="5.7109375" customWidth="1"/>
    <col min="15107" max="15108" width="0" hidden="1" customWidth="1"/>
    <col min="15109" max="15109" width="11.28515625" customWidth="1"/>
    <col min="15110" max="15110" width="7.28515625" customWidth="1"/>
    <col min="15111" max="15111" width="12" customWidth="1"/>
    <col min="15112" max="15112" width="0" hidden="1" customWidth="1"/>
    <col min="15113" max="15113" width="8.85546875" customWidth="1"/>
    <col min="15114" max="15114" width="11.28515625" customWidth="1"/>
    <col min="15115" max="15115" width="10.5703125" customWidth="1"/>
    <col min="15116" max="15116" width="9.85546875" customWidth="1"/>
    <col min="15117" max="15117" width="15.140625" customWidth="1"/>
    <col min="15118" max="15120" width="0" hidden="1" customWidth="1"/>
    <col min="15121" max="15121" width="14.7109375" customWidth="1"/>
    <col min="15122" max="15122" width="13.28515625" bestFit="1" customWidth="1"/>
    <col min="15123" max="15123" width="13.28515625" customWidth="1"/>
    <col min="15124" max="15124" width="10.42578125" bestFit="1" customWidth="1"/>
    <col min="15126" max="15126" width="11.5703125" bestFit="1" customWidth="1"/>
    <col min="15361" max="15361" width="13.42578125" customWidth="1"/>
    <col min="15362" max="15362" width="5.7109375" customWidth="1"/>
    <col min="15363" max="15364" width="0" hidden="1" customWidth="1"/>
    <col min="15365" max="15365" width="11.28515625" customWidth="1"/>
    <col min="15366" max="15366" width="7.28515625" customWidth="1"/>
    <col min="15367" max="15367" width="12" customWidth="1"/>
    <col min="15368" max="15368" width="0" hidden="1" customWidth="1"/>
    <col min="15369" max="15369" width="8.85546875" customWidth="1"/>
    <col min="15370" max="15370" width="11.28515625" customWidth="1"/>
    <col min="15371" max="15371" width="10.5703125" customWidth="1"/>
    <col min="15372" max="15372" width="9.85546875" customWidth="1"/>
    <col min="15373" max="15373" width="15.140625" customWidth="1"/>
    <col min="15374" max="15376" width="0" hidden="1" customWidth="1"/>
    <col min="15377" max="15377" width="14.7109375" customWidth="1"/>
    <col min="15378" max="15378" width="13.28515625" bestFit="1" customWidth="1"/>
    <col min="15379" max="15379" width="13.28515625" customWidth="1"/>
    <col min="15380" max="15380" width="10.42578125" bestFit="1" customWidth="1"/>
    <col min="15382" max="15382" width="11.5703125" bestFit="1" customWidth="1"/>
    <col min="15617" max="15617" width="13.42578125" customWidth="1"/>
    <col min="15618" max="15618" width="5.7109375" customWidth="1"/>
    <col min="15619" max="15620" width="0" hidden="1" customWidth="1"/>
    <col min="15621" max="15621" width="11.28515625" customWidth="1"/>
    <col min="15622" max="15622" width="7.28515625" customWidth="1"/>
    <col min="15623" max="15623" width="12" customWidth="1"/>
    <col min="15624" max="15624" width="0" hidden="1" customWidth="1"/>
    <col min="15625" max="15625" width="8.85546875" customWidth="1"/>
    <col min="15626" max="15626" width="11.28515625" customWidth="1"/>
    <col min="15627" max="15627" width="10.5703125" customWidth="1"/>
    <col min="15628" max="15628" width="9.85546875" customWidth="1"/>
    <col min="15629" max="15629" width="15.140625" customWidth="1"/>
    <col min="15630" max="15632" width="0" hidden="1" customWidth="1"/>
    <col min="15633" max="15633" width="14.7109375" customWidth="1"/>
    <col min="15634" max="15634" width="13.28515625" bestFit="1" customWidth="1"/>
    <col min="15635" max="15635" width="13.28515625" customWidth="1"/>
    <col min="15636" max="15636" width="10.42578125" bestFit="1" customWidth="1"/>
    <col min="15638" max="15638" width="11.5703125" bestFit="1" customWidth="1"/>
    <col min="15873" max="15873" width="13.42578125" customWidth="1"/>
    <col min="15874" max="15874" width="5.7109375" customWidth="1"/>
    <col min="15875" max="15876" width="0" hidden="1" customWidth="1"/>
    <col min="15877" max="15877" width="11.28515625" customWidth="1"/>
    <col min="15878" max="15878" width="7.28515625" customWidth="1"/>
    <col min="15879" max="15879" width="12" customWidth="1"/>
    <col min="15880" max="15880" width="0" hidden="1" customWidth="1"/>
    <col min="15881" max="15881" width="8.85546875" customWidth="1"/>
    <col min="15882" max="15882" width="11.28515625" customWidth="1"/>
    <col min="15883" max="15883" width="10.5703125" customWidth="1"/>
    <col min="15884" max="15884" width="9.85546875" customWidth="1"/>
    <col min="15885" max="15885" width="15.140625" customWidth="1"/>
    <col min="15886" max="15888" width="0" hidden="1" customWidth="1"/>
    <col min="15889" max="15889" width="14.7109375" customWidth="1"/>
    <col min="15890" max="15890" width="13.28515625" bestFit="1" customWidth="1"/>
    <col min="15891" max="15891" width="13.28515625" customWidth="1"/>
    <col min="15892" max="15892" width="10.42578125" bestFit="1" customWidth="1"/>
    <col min="15894" max="15894" width="11.5703125" bestFit="1" customWidth="1"/>
    <col min="16129" max="16129" width="13.42578125" customWidth="1"/>
    <col min="16130" max="16130" width="5.7109375" customWidth="1"/>
    <col min="16131" max="16132" width="0" hidden="1" customWidth="1"/>
    <col min="16133" max="16133" width="11.28515625" customWidth="1"/>
    <col min="16134" max="16134" width="7.28515625" customWidth="1"/>
    <col min="16135" max="16135" width="12" customWidth="1"/>
    <col min="16136" max="16136" width="0" hidden="1" customWidth="1"/>
    <col min="16137" max="16137" width="8.85546875" customWidth="1"/>
    <col min="16138" max="16138" width="11.28515625" customWidth="1"/>
    <col min="16139" max="16139" width="10.5703125" customWidth="1"/>
    <col min="16140" max="16140" width="9.85546875" customWidth="1"/>
    <col min="16141" max="16141" width="15.140625" customWidth="1"/>
    <col min="16142" max="16144" width="0" hidden="1" customWidth="1"/>
    <col min="16145" max="16145" width="14.7109375" customWidth="1"/>
    <col min="16146" max="16146" width="13.28515625" bestFit="1" customWidth="1"/>
    <col min="16147" max="16147" width="13.28515625" customWidth="1"/>
    <col min="16148" max="16148" width="10.42578125" bestFit="1" customWidth="1"/>
    <col min="16150" max="16150" width="11.5703125" bestFit="1" customWidth="1"/>
  </cols>
  <sheetData>
    <row r="1" spans="1:2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4" ht="15.75" x14ac:dyDescent="0.25">
      <c r="E2" s="4"/>
      <c r="F2" s="4"/>
      <c r="G2" s="4"/>
      <c r="H2" s="4"/>
      <c r="I2" s="5"/>
      <c r="J2" s="4"/>
      <c r="K2" s="4"/>
    </row>
    <row r="3" spans="1:24" x14ac:dyDescent="0.2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8" t="s">
        <v>10</v>
      </c>
      <c r="K3" s="9" t="s">
        <v>11</v>
      </c>
      <c r="L3" s="9" t="s">
        <v>12</v>
      </c>
      <c r="M3" s="10" t="s">
        <v>13</v>
      </c>
      <c r="N3" s="11"/>
      <c r="O3" s="6" t="s">
        <v>14</v>
      </c>
      <c r="P3" s="6" t="s">
        <v>15</v>
      </c>
      <c r="Q3" s="12" t="s">
        <v>16</v>
      </c>
    </row>
    <row r="4" spans="1:24" ht="30" customHeight="1" x14ac:dyDescent="0.2">
      <c r="A4" s="6"/>
      <c r="B4" s="13"/>
      <c r="C4" s="14"/>
      <c r="D4" s="14"/>
      <c r="E4" s="14"/>
      <c r="F4" s="15"/>
      <c r="G4" s="6"/>
      <c r="H4" s="14"/>
      <c r="I4" s="6"/>
      <c r="J4" s="8"/>
      <c r="K4" s="16"/>
      <c r="L4" s="16"/>
      <c r="M4" s="10"/>
      <c r="N4" s="11"/>
      <c r="O4" s="17"/>
      <c r="P4" s="6"/>
      <c r="Q4" s="12"/>
    </row>
    <row r="5" spans="1:24" ht="15.75" x14ac:dyDescent="0.2">
      <c r="A5" s="18" t="s">
        <v>17</v>
      </c>
      <c r="B5" s="18"/>
      <c r="C5" s="18"/>
      <c r="D5" s="18"/>
      <c r="E5" s="18"/>
      <c r="F5" s="18"/>
      <c r="G5" s="19"/>
      <c r="H5" s="19"/>
      <c r="I5" s="19"/>
      <c r="J5" s="19"/>
      <c r="K5" s="20"/>
      <c r="L5" s="20"/>
      <c r="M5" s="19"/>
      <c r="N5" s="19"/>
      <c r="O5" s="21"/>
      <c r="P5" s="21"/>
      <c r="Q5" s="22"/>
    </row>
    <row r="6" spans="1:24" ht="15.75" x14ac:dyDescent="0.2">
      <c r="A6" s="19" t="s">
        <v>18</v>
      </c>
      <c r="B6" s="23">
        <v>22</v>
      </c>
      <c r="C6" s="23">
        <v>12500</v>
      </c>
      <c r="D6" s="24">
        <f t="shared" ref="D6:D17" si="0">C6*0.75</f>
        <v>9375</v>
      </c>
      <c r="E6" s="23">
        <f>F6*B6</f>
        <v>6600</v>
      </c>
      <c r="F6" s="25">
        <v>300</v>
      </c>
      <c r="G6" s="26">
        <v>5600</v>
      </c>
      <c r="H6" s="27">
        <f t="shared" ref="H6:H19" si="1">D6-G6</f>
        <v>3775</v>
      </c>
      <c r="I6" s="28">
        <f>'[1]калькул 2025 '!F32</f>
        <v>226.51</v>
      </c>
      <c r="J6" s="28">
        <f>K6*100/75</f>
        <v>122</v>
      </c>
      <c r="K6" s="29">
        <v>91.5</v>
      </c>
      <c r="L6" s="28">
        <f>I6-J6</f>
        <v>104.50999999999999</v>
      </c>
      <c r="M6" s="30">
        <f t="shared" ref="M6:M17" si="2">L6*G6</f>
        <v>585256</v>
      </c>
      <c r="N6" s="23"/>
      <c r="O6" s="31"/>
      <c r="P6" s="21"/>
      <c r="Q6" s="32">
        <v>0</v>
      </c>
      <c r="S6" s="33">
        <v>85</v>
      </c>
      <c r="T6" t="s">
        <v>19</v>
      </c>
      <c r="V6" s="33"/>
    </row>
    <row r="7" spans="1:24" ht="15.75" x14ac:dyDescent="0.25">
      <c r="A7" s="19" t="s">
        <v>20</v>
      </c>
      <c r="B7" s="23">
        <v>23</v>
      </c>
      <c r="C7" s="23">
        <v>12000</v>
      </c>
      <c r="D7" s="24">
        <f t="shared" si="0"/>
        <v>9000</v>
      </c>
      <c r="E7" s="23">
        <f t="shared" ref="E7:E17" si="3">F7*B7</f>
        <v>7475</v>
      </c>
      <c r="F7" s="25">
        <v>325</v>
      </c>
      <c r="G7" s="26">
        <v>5800</v>
      </c>
      <c r="H7" s="27">
        <f t="shared" si="1"/>
        <v>3200</v>
      </c>
      <c r="I7" s="28">
        <f>I6</f>
        <v>226.51</v>
      </c>
      <c r="J7" s="28">
        <f t="shared" ref="J7:J16" si="4">K7*100/75</f>
        <v>122</v>
      </c>
      <c r="K7" s="29">
        <f>K6</f>
        <v>91.5</v>
      </c>
      <c r="L7" s="28">
        <f t="shared" ref="L7:L17" si="5">I7-J7</f>
        <v>104.50999999999999</v>
      </c>
      <c r="M7" s="30">
        <f t="shared" si="2"/>
        <v>606158</v>
      </c>
      <c r="N7" s="23"/>
      <c r="O7" s="31"/>
      <c r="P7" s="21"/>
      <c r="Q7" s="34">
        <f t="shared" ref="Q7:Q16" si="6">M6</f>
        <v>585256</v>
      </c>
      <c r="T7" s="33">
        <f>K6/S6*100</f>
        <v>107.64705882352941</v>
      </c>
    </row>
    <row r="8" spans="1:24" ht="15.75" x14ac:dyDescent="0.25">
      <c r="A8" s="35" t="s">
        <v>21</v>
      </c>
      <c r="B8" s="36">
        <v>25</v>
      </c>
      <c r="C8" s="37">
        <v>12500</v>
      </c>
      <c r="D8" s="38">
        <f t="shared" si="0"/>
        <v>9375</v>
      </c>
      <c r="E8" s="23">
        <f t="shared" si="3"/>
        <v>8625</v>
      </c>
      <c r="F8" s="25">
        <v>345</v>
      </c>
      <c r="G8" s="39">
        <v>6300</v>
      </c>
      <c r="H8" s="36">
        <f t="shared" si="1"/>
        <v>3075</v>
      </c>
      <c r="I8" s="28">
        <f t="shared" ref="I8:I17" si="7">I7</f>
        <v>226.51</v>
      </c>
      <c r="J8" s="28">
        <f t="shared" si="4"/>
        <v>122</v>
      </c>
      <c r="K8" s="29">
        <f t="shared" ref="K8:K16" si="8">K7</f>
        <v>91.5</v>
      </c>
      <c r="L8" s="28">
        <f t="shared" si="5"/>
        <v>104.50999999999999</v>
      </c>
      <c r="M8" s="30">
        <f t="shared" si="2"/>
        <v>658413</v>
      </c>
      <c r="N8" s="40"/>
      <c r="O8" s="41"/>
      <c r="P8" s="41"/>
      <c r="Q8" s="34">
        <f t="shared" si="6"/>
        <v>606158</v>
      </c>
      <c r="R8" s="42"/>
      <c r="S8" s="43"/>
      <c r="T8" s="43"/>
      <c r="V8" s="44"/>
    </row>
    <row r="9" spans="1:24" ht="15.75" x14ac:dyDescent="0.25">
      <c r="A9" s="35" t="s">
        <v>22</v>
      </c>
      <c r="B9" s="36">
        <v>26</v>
      </c>
      <c r="C9" s="37">
        <v>13000</v>
      </c>
      <c r="D9" s="38">
        <f t="shared" si="0"/>
        <v>9750</v>
      </c>
      <c r="E9" s="23">
        <f t="shared" si="3"/>
        <v>8970</v>
      </c>
      <c r="F9" s="25">
        <v>345</v>
      </c>
      <c r="G9" s="39">
        <v>6100</v>
      </c>
      <c r="H9" s="45">
        <f t="shared" si="1"/>
        <v>3650</v>
      </c>
      <c r="I9" s="28">
        <f t="shared" si="7"/>
        <v>226.51</v>
      </c>
      <c r="J9" s="28">
        <f t="shared" si="4"/>
        <v>122</v>
      </c>
      <c r="K9" s="29">
        <f t="shared" si="8"/>
        <v>91.5</v>
      </c>
      <c r="L9" s="28">
        <f t="shared" si="5"/>
        <v>104.50999999999999</v>
      </c>
      <c r="M9" s="30">
        <f t="shared" si="2"/>
        <v>637511</v>
      </c>
      <c r="N9" s="46"/>
      <c r="O9" s="47"/>
      <c r="P9" s="47"/>
      <c r="Q9" s="34">
        <f t="shared" si="6"/>
        <v>658413</v>
      </c>
      <c r="R9" s="43"/>
      <c r="S9" s="43"/>
      <c r="T9" s="43"/>
      <c r="V9" s="44"/>
      <c r="X9" s="48"/>
    </row>
    <row r="10" spans="1:24" ht="15.75" x14ac:dyDescent="0.25">
      <c r="A10" s="35" t="s">
        <v>23</v>
      </c>
      <c r="B10" s="36">
        <v>25</v>
      </c>
      <c r="C10" s="37">
        <v>13000</v>
      </c>
      <c r="D10" s="38">
        <f t="shared" si="0"/>
        <v>9750</v>
      </c>
      <c r="E10" s="23">
        <f t="shared" si="3"/>
        <v>8000</v>
      </c>
      <c r="F10" s="25">
        <v>320</v>
      </c>
      <c r="G10" s="39">
        <v>5300</v>
      </c>
      <c r="H10" s="49">
        <f t="shared" si="1"/>
        <v>4450</v>
      </c>
      <c r="I10" s="28">
        <f t="shared" si="7"/>
        <v>226.51</v>
      </c>
      <c r="J10" s="28">
        <f>K10*100/75</f>
        <v>122</v>
      </c>
      <c r="K10" s="29">
        <f>K9</f>
        <v>91.5</v>
      </c>
      <c r="L10" s="28">
        <f t="shared" si="5"/>
        <v>104.50999999999999</v>
      </c>
      <c r="M10" s="30">
        <f t="shared" si="2"/>
        <v>553903</v>
      </c>
      <c r="N10" s="46"/>
      <c r="O10" s="47"/>
      <c r="P10" s="47"/>
      <c r="Q10" s="34">
        <f t="shared" si="6"/>
        <v>637511</v>
      </c>
      <c r="R10" s="43"/>
      <c r="S10" s="43"/>
      <c r="T10" s="43"/>
      <c r="V10" s="44"/>
    </row>
    <row r="11" spans="1:24" ht="15.75" x14ac:dyDescent="0.25">
      <c r="A11" s="35" t="s">
        <v>24</v>
      </c>
      <c r="B11" s="36">
        <v>23</v>
      </c>
      <c r="C11" s="37">
        <v>12000</v>
      </c>
      <c r="D11" s="38">
        <f t="shared" si="0"/>
        <v>9000</v>
      </c>
      <c r="E11" s="23">
        <f t="shared" si="3"/>
        <v>6440</v>
      </c>
      <c r="F11" s="25">
        <v>280</v>
      </c>
      <c r="G11" s="39">
        <v>5000</v>
      </c>
      <c r="H11" s="50">
        <f t="shared" si="1"/>
        <v>4000</v>
      </c>
      <c r="I11" s="28">
        <f t="shared" si="7"/>
        <v>226.51</v>
      </c>
      <c r="J11" s="28">
        <f t="shared" si="4"/>
        <v>122</v>
      </c>
      <c r="K11" s="29">
        <f>K10</f>
        <v>91.5</v>
      </c>
      <c r="L11" s="28">
        <f t="shared" si="5"/>
        <v>104.50999999999999</v>
      </c>
      <c r="M11" s="30">
        <f t="shared" si="2"/>
        <v>522549.99999999994</v>
      </c>
      <c r="N11" s="46">
        <f t="shared" ref="N11:N17" si="9">L11*D11</f>
        <v>940589.99999999988</v>
      </c>
      <c r="O11" s="47"/>
      <c r="P11" s="47"/>
      <c r="Q11" s="34">
        <f t="shared" si="6"/>
        <v>553903</v>
      </c>
      <c r="R11" s="42"/>
      <c r="S11" s="43"/>
      <c r="T11" s="43"/>
      <c r="V11" s="44"/>
    </row>
    <row r="12" spans="1:24" ht="16.5" customHeight="1" x14ac:dyDescent="0.25">
      <c r="A12" s="35" t="s">
        <v>25</v>
      </c>
      <c r="B12" s="36">
        <v>27</v>
      </c>
      <c r="C12" s="37">
        <v>13500</v>
      </c>
      <c r="D12" s="38">
        <f t="shared" si="0"/>
        <v>10125</v>
      </c>
      <c r="E12" s="23">
        <f t="shared" si="3"/>
        <v>7560</v>
      </c>
      <c r="F12" s="25">
        <v>280</v>
      </c>
      <c r="G12" s="39">
        <v>5000</v>
      </c>
      <c r="H12" s="50">
        <f t="shared" si="1"/>
        <v>5125</v>
      </c>
      <c r="I12" s="28">
        <f t="shared" si="7"/>
        <v>226.51</v>
      </c>
      <c r="J12" s="28">
        <f t="shared" si="4"/>
        <v>133.33333333333334</v>
      </c>
      <c r="K12" s="29">
        <v>100</v>
      </c>
      <c r="L12" s="28">
        <f>I12-J12</f>
        <v>93.176666666666648</v>
      </c>
      <c r="M12" s="30">
        <f t="shared" si="2"/>
        <v>465883.33333333326</v>
      </c>
      <c r="N12" s="46">
        <f t="shared" si="9"/>
        <v>943413.74999999977</v>
      </c>
      <c r="O12" s="47"/>
      <c r="P12" s="51"/>
      <c r="Q12" s="34">
        <f t="shared" si="6"/>
        <v>522549.99999999994</v>
      </c>
      <c r="R12" s="52"/>
      <c r="S12" s="43"/>
      <c r="T12" s="53">
        <f>K12/K11*100</f>
        <v>109.28961748633881</v>
      </c>
      <c r="V12" s="44"/>
    </row>
    <row r="13" spans="1:24" ht="18.75" customHeight="1" x14ac:dyDescent="0.25">
      <c r="A13" s="35" t="s">
        <v>26</v>
      </c>
      <c r="B13" s="36">
        <v>26</v>
      </c>
      <c r="C13" s="37">
        <v>13000</v>
      </c>
      <c r="D13" s="38">
        <f t="shared" si="0"/>
        <v>9750</v>
      </c>
      <c r="E13" s="23">
        <f t="shared" si="3"/>
        <v>7800</v>
      </c>
      <c r="F13" s="25">
        <v>300</v>
      </c>
      <c r="G13" s="39">
        <v>5500</v>
      </c>
      <c r="H13" s="54">
        <f t="shared" si="1"/>
        <v>4250</v>
      </c>
      <c r="I13" s="28">
        <f t="shared" si="7"/>
        <v>226.51</v>
      </c>
      <c r="J13" s="28">
        <f>K13*100/75</f>
        <v>133.33333333333334</v>
      </c>
      <c r="K13" s="29">
        <f>K12</f>
        <v>100</v>
      </c>
      <c r="L13" s="28">
        <f t="shared" si="5"/>
        <v>93.176666666666648</v>
      </c>
      <c r="M13" s="30">
        <f t="shared" si="2"/>
        <v>512471.66666666657</v>
      </c>
      <c r="N13" s="46">
        <f t="shared" si="9"/>
        <v>908472.49999999977</v>
      </c>
      <c r="O13" s="47"/>
      <c r="P13" s="51"/>
      <c r="Q13" s="34">
        <f t="shared" si="6"/>
        <v>465883.33333333326</v>
      </c>
      <c r="R13" s="52"/>
      <c r="S13" s="43"/>
      <c r="T13" s="43"/>
      <c r="V13" s="44"/>
    </row>
    <row r="14" spans="1:24" ht="18.75" customHeight="1" x14ac:dyDescent="0.25">
      <c r="A14" s="35" t="s">
        <v>27</v>
      </c>
      <c r="B14" s="36">
        <v>26</v>
      </c>
      <c r="C14" s="36">
        <v>13000</v>
      </c>
      <c r="D14" s="45">
        <f t="shared" si="0"/>
        <v>9750</v>
      </c>
      <c r="E14" s="23">
        <f t="shared" si="3"/>
        <v>8320</v>
      </c>
      <c r="F14" s="25">
        <v>320</v>
      </c>
      <c r="G14" s="26">
        <v>6200</v>
      </c>
      <c r="H14" s="49">
        <f t="shared" si="1"/>
        <v>3550</v>
      </c>
      <c r="I14" s="28">
        <f t="shared" si="7"/>
        <v>226.51</v>
      </c>
      <c r="J14" s="28">
        <f t="shared" si="4"/>
        <v>133.33333333333334</v>
      </c>
      <c r="K14" s="29">
        <f t="shared" si="8"/>
        <v>100</v>
      </c>
      <c r="L14" s="28">
        <f t="shared" si="5"/>
        <v>93.176666666666648</v>
      </c>
      <c r="M14" s="30">
        <f t="shared" si="2"/>
        <v>577695.33333333326</v>
      </c>
      <c r="N14" s="46">
        <f t="shared" si="9"/>
        <v>908472.49999999977</v>
      </c>
      <c r="O14" s="47"/>
      <c r="P14" s="51"/>
      <c r="Q14" s="34">
        <f t="shared" si="6"/>
        <v>512471.66666666657</v>
      </c>
      <c r="R14" s="55"/>
      <c r="S14" s="43"/>
      <c r="T14" s="43"/>
      <c r="V14" s="44"/>
    </row>
    <row r="15" spans="1:24" ht="18" customHeight="1" x14ac:dyDescent="0.25">
      <c r="A15" s="35" t="s">
        <v>28</v>
      </c>
      <c r="B15" s="36">
        <v>27</v>
      </c>
      <c r="C15" s="36">
        <v>13500</v>
      </c>
      <c r="D15" s="56">
        <f t="shared" si="0"/>
        <v>10125</v>
      </c>
      <c r="E15" s="23">
        <f t="shared" si="3"/>
        <v>8640</v>
      </c>
      <c r="F15" s="25">
        <v>320</v>
      </c>
      <c r="G15" s="26">
        <v>6400</v>
      </c>
      <c r="H15" s="50">
        <f t="shared" si="1"/>
        <v>3725</v>
      </c>
      <c r="I15" s="28">
        <f t="shared" si="7"/>
        <v>226.51</v>
      </c>
      <c r="J15" s="28">
        <f>K15*100/75</f>
        <v>133.33333333333334</v>
      </c>
      <c r="K15" s="29">
        <f t="shared" si="8"/>
        <v>100</v>
      </c>
      <c r="L15" s="28">
        <f t="shared" si="5"/>
        <v>93.176666666666648</v>
      </c>
      <c r="M15" s="30">
        <f t="shared" si="2"/>
        <v>596330.66666666651</v>
      </c>
      <c r="N15" s="46">
        <f t="shared" si="9"/>
        <v>943413.74999999977</v>
      </c>
      <c r="O15" s="47"/>
      <c r="P15" s="47"/>
      <c r="Q15" s="34">
        <f t="shared" si="6"/>
        <v>577695.33333333326</v>
      </c>
      <c r="R15" s="43"/>
      <c r="S15" s="43"/>
      <c r="T15" s="43"/>
      <c r="V15" s="44"/>
    </row>
    <row r="16" spans="1:24" ht="15" customHeight="1" x14ac:dyDescent="0.25">
      <c r="A16" s="35" t="s">
        <v>29</v>
      </c>
      <c r="B16" s="36">
        <v>23</v>
      </c>
      <c r="C16" s="36">
        <v>12000</v>
      </c>
      <c r="D16" s="56">
        <f t="shared" si="0"/>
        <v>9000</v>
      </c>
      <c r="E16" s="23">
        <f t="shared" si="3"/>
        <v>7590</v>
      </c>
      <c r="F16" s="25">
        <v>330</v>
      </c>
      <c r="G16" s="26">
        <v>6000</v>
      </c>
      <c r="H16" s="50">
        <f t="shared" si="1"/>
        <v>3000</v>
      </c>
      <c r="I16" s="28">
        <f t="shared" si="7"/>
        <v>226.51</v>
      </c>
      <c r="J16" s="28">
        <f t="shared" si="4"/>
        <v>133.33333333333334</v>
      </c>
      <c r="K16" s="29">
        <f t="shared" si="8"/>
        <v>100</v>
      </c>
      <c r="L16" s="28">
        <f t="shared" si="5"/>
        <v>93.176666666666648</v>
      </c>
      <c r="M16" s="30">
        <f t="shared" si="2"/>
        <v>559059.99999999988</v>
      </c>
      <c r="N16" s="46">
        <f t="shared" si="9"/>
        <v>838589.99999999988</v>
      </c>
      <c r="O16" s="47"/>
      <c r="P16" s="47"/>
      <c r="Q16" s="34">
        <f t="shared" si="6"/>
        <v>596330.66666666651</v>
      </c>
      <c r="R16" s="43"/>
      <c r="S16" s="43"/>
      <c r="T16" s="43"/>
      <c r="V16" s="44"/>
    </row>
    <row r="17" spans="1:22" ht="23.25" customHeight="1" x14ac:dyDescent="0.25">
      <c r="A17" s="35" t="s">
        <v>30</v>
      </c>
      <c r="B17" s="36">
        <v>26</v>
      </c>
      <c r="C17" s="36">
        <v>13000</v>
      </c>
      <c r="D17" s="56">
        <f t="shared" si="0"/>
        <v>9750</v>
      </c>
      <c r="E17" s="23">
        <f t="shared" si="3"/>
        <v>8424</v>
      </c>
      <c r="F17" s="25">
        <v>324</v>
      </c>
      <c r="G17" s="26">
        <v>6000</v>
      </c>
      <c r="H17" s="50">
        <f t="shared" si="1"/>
        <v>3750</v>
      </c>
      <c r="I17" s="28">
        <f t="shared" si="7"/>
        <v>226.51</v>
      </c>
      <c r="J17" s="28">
        <f>K17*100/75</f>
        <v>133.33333333333334</v>
      </c>
      <c r="K17" s="29">
        <f>K16</f>
        <v>100</v>
      </c>
      <c r="L17" s="28">
        <f t="shared" si="5"/>
        <v>93.176666666666648</v>
      </c>
      <c r="M17" s="30">
        <f t="shared" si="2"/>
        <v>559059.99999999988</v>
      </c>
      <c r="N17" s="46">
        <f t="shared" si="9"/>
        <v>908472.49999999977</v>
      </c>
      <c r="O17" s="47"/>
      <c r="P17" s="47"/>
      <c r="Q17" s="34">
        <f>M16+M17</f>
        <v>1118119.9999999998</v>
      </c>
      <c r="R17" s="57"/>
      <c r="S17" s="58"/>
      <c r="T17" s="59"/>
      <c r="V17" s="44"/>
    </row>
    <row r="18" spans="1:22" s="43" customFormat="1" ht="38.25" customHeight="1" x14ac:dyDescent="0.2">
      <c r="A18" s="60" t="s">
        <v>31</v>
      </c>
      <c r="B18" s="60">
        <f>B6+B7+B8+B9+B10+B11+B12+B13+B14+B15+B16+B17</f>
        <v>299</v>
      </c>
      <c r="C18" s="60">
        <f>C6+C7+C8+C9+C10+C11+C12+C13+C14+C15+C16+C17</f>
        <v>153000</v>
      </c>
      <c r="D18" s="61">
        <f>D6+D7+D8+D9+D10+D11+D12+D13+D14+D15+D16+D17</f>
        <v>114750</v>
      </c>
      <c r="E18" s="62">
        <f>E6+E7+E8+E9+E10+E11+E12+E13+E14+E15+E16+E17</f>
        <v>94444</v>
      </c>
      <c r="F18" s="62"/>
      <c r="G18" s="63">
        <f>SUM(G6:G17)</f>
        <v>69200</v>
      </c>
      <c r="H18" s="64">
        <f t="shared" si="1"/>
        <v>45550</v>
      </c>
      <c r="I18" s="60"/>
      <c r="J18" s="60"/>
      <c r="K18" s="60"/>
      <c r="L18" s="65"/>
      <c r="M18" s="63">
        <f>M6+M7+M8+M9+M10+M11+M12+M13+M14+M15+M16+M17</f>
        <v>6834292</v>
      </c>
      <c r="N18" s="65">
        <f>N11+N12+N13+N14+N15+N16+N17</f>
        <v>6391424.9999999991</v>
      </c>
      <c r="O18" s="66">
        <v>3000000</v>
      </c>
      <c r="P18" s="66">
        <f>O18-M18</f>
        <v>-3834292</v>
      </c>
      <c r="Q18" s="67">
        <f>M18</f>
        <v>6834292</v>
      </c>
      <c r="R18" s="68">
        <f>6484880*105.4%</f>
        <v>6835063.5200000005</v>
      </c>
      <c r="S18" s="69"/>
      <c r="T18" s="59"/>
    </row>
    <row r="19" spans="1:22" s="43" customFormat="1" ht="15.75" hidden="1" x14ac:dyDescent="0.2">
      <c r="A19" s="60" t="s">
        <v>31</v>
      </c>
      <c r="B19" s="60"/>
      <c r="C19" s="60">
        <f>C7+C8+C9+C10+C11+C12+C13+C14+C15+C16+C17+C18</f>
        <v>293500</v>
      </c>
      <c r="D19" s="61">
        <f>D7+D8+D9+D10+D11+D12+D13+D14+D15+D16+D17+D18</f>
        <v>220125</v>
      </c>
      <c r="E19" s="62">
        <f>E6+E7+E8+E9+E10+E11</f>
        <v>46110</v>
      </c>
      <c r="F19" s="62"/>
      <c r="G19" s="63">
        <f>SUM(G6:G11)</f>
        <v>34100</v>
      </c>
      <c r="H19" s="64">
        <f t="shared" si="1"/>
        <v>186025</v>
      </c>
      <c r="I19" s="60"/>
      <c r="J19" s="60"/>
      <c r="K19" s="60"/>
      <c r="L19" s="65"/>
      <c r="M19" s="63">
        <f>SUM(M6:M11)</f>
        <v>3563791</v>
      </c>
      <c r="N19" s="65">
        <f>N12+N13+N14+N15+N16+N17+N18</f>
        <v>11842259.999999998</v>
      </c>
      <c r="O19" s="66">
        <v>3000000</v>
      </c>
      <c r="P19" s="66">
        <f>O19-M19</f>
        <v>-563791</v>
      </c>
      <c r="Q19" s="67">
        <f>M19</f>
        <v>3563791</v>
      </c>
      <c r="R19" s="68">
        <f>6484880*105.4%</f>
        <v>6835063.5200000005</v>
      </c>
      <c r="S19" s="69"/>
      <c r="T19" s="59"/>
    </row>
    <row r="20" spans="1:22" s="70" customFormat="1" ht="15.75" hidden="1" x14ac:dyDescent="0.25">
      <c r="B20" s="71"/>
      <c r="C20" s="71"/>
      <c r="F20" s="72">
        <f>E18/B18</f>
        <v>315.86622073578593</v>
      </c>
      <c r="L20" s="72"/>
      <c r="M20" s="73"/>
      <c r="N20" s="74"/>
      <c r="O20" s="74"/>
      <c r="P20" s="74"/>
      <c r="Q20" s="75">
        <f>M18+Q21</f>
        <v>6834292</v>
      </c>
      <c r="R20" s="76"/>
      <c r="S20" s="77"/>
      <c r="T20" s="72"/>
    </row>
    <row r="21" spans="1:22" s="70" customFormat="1" ht="15.75" x14ac:dyDescent="0.25">
      <c r="B21" s="78"/>
      <c r="C21" s="79"/>
      <c r="F21" s="80" t="s">
        <v>32</v>
      </c>
      <c r="G21" s="81">
        <v>6834979.2000000002</v>
      </c>
      <c r="I21" s="82"/>
      <c r="J21" s="83"/>
      <c r="K21" s="84"/>
      <c r="L21" s="84"/>
      <c r="M21" s="85"/>
      <c r="N21" s="74"/>
      <c r="O21" s="74"/>
      <c r="P21" s="74"/>
      <c r="Q21" s="86"/>
      <c r="R21" s="86">
        <f>R18-Q18</f>
        <v>771.52000000048429</v>
      </c>
      <c r="S21" s="77"/>
      <c r="T21" s="72"/>
    </row>
    <row r="22" spans="1:22" s="87" customFormat="1" ht="15.75" x14ac:dyDescent="0.25">
      <c r="B22" s="88"/>
      <c r="C22" s="88"/>
      <c r="D22" s="88"/>
      <c r="E22" s="88"/>
      <c r="F22" s="3" t="s">
        <v>33</v>
      </c>
      <c r="G22" s="55">
        <f>G21-M18</f>
        <v>687.20000000018626</v>
      </c>
      <c r="H22" s="88"/>
      <c r="I22" s="82"/>
      <c r="J22" s="88"/>
      <c r="K22" s="88"/>
      <c r="L22" s="88"/>
      <c r="M22" s="89" t="s">
        <v>34</v>
      </c>
      <c r="N22" s="90"/>
      <c r="O22" s="90"/>
      <c r="P22" s="90"/>
      <c r="Q22" s="91"/>
      <c r="R22" s="69"/>
      <c r="S22" s="69"/>
      <c r="T22" s="59"/>
    </row>
    <row r="23" spans="1:22" s="87" customFormat="1" ht="17.25" customHeight="1" x14ac:dyDescent="0.25">
      <c r="B23" s="88"/>
      <c r="C23" s="88"/>
      <c r="D23" s="88"/>
      <c r="E23" s="88"/>
      <c r="F23" s="88"/>
      <c r="G23" s="88"/>
      <c r="H23" s="88"/>
      <c r="I23" s="70"/>
      <c r="J23" s="88"/>
      <c r="K23" s="88"/>
      <c r="N23" s="90"/>
      <c r="O23" s="90"/>
      <c r="P23" s="90"/>
      <c r="Q23" s="91"/>
      <c r="R23" s="69"/>
      <c r="S23" s="69"/>
      <c r="T23" s="59"/>
    </row>
    <row r="24" spans="1:22" s="43" customFormat="1" x14ac:dyDescent="0.2">
      <c r="A24" s="3" t="s">
        <v>35</v>
      </c>
      <c r="B24" s="3"/>
      <c r="C24" s="3"/>
      <c r="D24" s="3"/>
      <c r="E24" s="3"/>
      <c r="F24" s="3"/>
      <c r="G24" s="3"/>
      <c r="H24" s="3"/>
      <c r="I24" s="3"/>
      <c r="J24" s="3"/>
      <c r="K24" s="3"/>
      <c r="N24" s="92"/>
      <c r="O24" s="92"/>
      <c r="P24" s="92"/>
      <c r="Q24" s="68"/>
      <c r="R24" s="69"/>
      <c r="S24" s="69"/>
    </row>
    <row r="25" spans="1:22" s="43" customFormat="1" x14ac:dyDescent="0.2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3"/>
      <c r="N25" s="94"/>
      <c r="O25" s="94"/>
      <c r="P25" s="94"/>
      <c r="Q25" s="93"/>
      <c r="R25" s="59"/>
    </row>
    <row r="26" spans="1:22" x14ac:dyDescent="0.2">
      <c r="R26" s="43"/>
      <c r="S26" s="43"/>
    </row>
    <row r="27" spans="1:22" x14ac:dyDescent="0.2">
      <c r="Q27" s="95"/>
      <c r="R27" s="43"/>
      <c r="S27" s="43"/>
    </row>
    <row r="28" spans="1:22" x14ac:dyDescent="0.2">
      <c r="M28" s="88"/>
      <c r="N28" s="88"/>
      <c r="O28" s="88"/>
      <c r="P28" s="88"/>
      <c r="Q28" s="88"/>
      <c r="R28" s="43"/>
      <c r="S28" s="43"/>
    </row>
    <row r="29" spans="1:22" x14ac:dyDescent="0.2">
      <c r="R29" s="43"/>
      <c r="S29" s="43"/>
    </row>
    <row r="30" spans="1:22" x14ac:dyDescent="0.2">
      <c r="R30" s="43"/>
      <c r="S30" s="43"/>
    </row>
  </sheetData>
  <mergeCells count="17">
    <mergeCell ref="Q3:Q4"/>
    <mergeCell ref="J3:J4"/>
    <mergeCell ref="K3:K4"/>
    <mergeCell ref="L3:L4"/>
    <mergeCell ref="M3:M4"/>
    <mergeCell ref="O3:O4"/>
    <mergeCell ref="P3:P4"/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План.объем возмещения на 84руб.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dcterms:created xsi:type="dcterms:W3CDTF">2024-11-28T08:10:05Z</dcterms:created>
  <dcterms:modified xsi:type="dcterms:W3CDTF">2024-11-28T08:12:55Z</dcterms:modified>
</cp:coreProperties>
</file>